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4935" windowWidth="18630" windowHeight="4995" activeTab="3"/>
  </bookViews>
  <sheets>
    <sheet name="Funzionalità" sheetId="6" r:id="rId1"/>
    <sheet name="Valutazione" sheetId="8" r:id="rId2"/>
    <sheet name="TOP15" sheetId="11" r:id="rId3"/>
    <sheet name="Mercati Obiettivo" sheetId="12" r:id="rId4"/>
  </sheets>
  <definedNames/>
  <calcPr calcId="125725"/>
</workbook>
</file>

<file path=xl/sharedStrings.xml><?xml version="1.0" encoding="utf-8"?>
<sst xmlns="http://schemas.openxmlformats.org/spreadsheetml/2006/main" count="283" uniqueCount="239">
  <si>
    <t>Arkimede</t>
  </si>
  <si>
    <t>Alech</t>
  </si>
  <si>
    <t>Azienda</t>
  </si>
  <si>
    <t>Note</t>
  </si>
  <si>
    <t>Elcosistemi</t>
  </si>
  <si>
    <t>M2 informatica srl</t>
  </si>
  <si>
    <t>Non distribuisce bigliettini, funziona tramite "pager" elettronici da restituire.  Assistenza tecnica: installazione, manutenzione e diagnostica delle tue attrezzature.</t>
  </si>
  <si>
    <t>ID</t>
  </si>
  <si>
    <t>Prodotto</t>
  </si>
  <si>
    <t>Descrizione</t>
  </si>
  <si>
    <t>Backup dati</t>
  </si>
  <si>
    <t>Personalizzazione ticket</t>
  </si>
  <si>
    <t>Avviso sonoro</t>
  </si>
  <si>
    <t>Chiamata vocale</t>
  </si>
  <si>
    <t>Messa in attesa</t>
  </si>
  <si>
    <t>Chiocciola</t>
  </si>
  <si>
    <t>Collegamento di più visori</t>
  </si>
  <si>
    <t>Modulo vocale wireless</t>
  </si>
  <si>
    <t>Grafica personalizzabile</t>
  </si>
  <si>
    <t>Immagini, video, musica</t>
  </si>
  <si>
    <t>Statistiche attesa</t>
  </si>
  <si>
    <t>Senza fili</t>
  </si>
  <si>
    <t>Decremento del numero</t>
  </si>
  <si>
    <t>Display a led</t>
  </si>
  <si>
    <t>Display monitor</t>
  </si>
  <si>
    <t>Identificazione utente</t>
  </si>
  <si>
    <t>Totem off line</t>
  </si>
  <si>
    <t>Totem on line</t>
  </si>
  <si>
    <t>Gestione sovraccarichi utenti</t>
  </si>
  <si>
    <t>Display di sportello</t>
  </si>
  <si>
    <t>Servizio web persone in attesa</t>
  </si>
  <si>
    <t>Pad su PC</t>
  </si>
  <si>
    <t>Customer satisfaction</t>
  </si>
  <si>
    <t>Interfaccia di gestione</t>
  </si>
  <si>
    <t>Multi totem</t>
  </si>
  <si>
    <t>Prenotazione tramite smartphone/palmari</t>
  </si>
  <si>
    <t>Pager</t>
  </si>
  <si>
    <t>Stampa ticket da pc</t>
  </si>
  <si>
    <t>Richiamata numero/riaccodamento</t>
  </si>
  <si>
    <t>Gestione priorità</t>
  </si>
  <si>
    <t>Telecomando</t>
  </si>
  <si>
    <t>Assistente vocale per disabili</t>
  </si>
  <si>
    <t>Ripresa ultimo numero in caso di mancanza di elettricità</t>
  </si>
  <si>
    <t>Testo del bliglietto di prenotazione personalizzato</t>
  </si>
  <si>
    <t>Avviso acustico di nuovo numero chiamato</t>
  </si>
  <si>
    <t>Avviso vocale di nuovo numero chiamato</t>
  </si>
  <si>
    <t>Richiamata numero a seguito di riaccodamento ad altro sportello</t>
  </si>
  <si>
    <t>Messa in attesa del numero</t>
  </si>
  <si>
    <t>Chiamata numeri prioritari in base al servizio</t>
  </si>
  <si>
    <t>Visore base da due a quattro cifre a led</t>
  </si>
  <si>
    <t>Distributore manuale biglietti</t>
  </si>
  <si>
    <t>Possibilità collegamento di più display o monitor, anche in sale diverse</t>
  </si>
  <si>
    <t>Chiamata vocale gestita tramite hadware senza fili dedicato</t>
  </si>
  <si>
    <t>Telecomando o pad fisico per cambio numero</t>
  </si>
  <si>
    <t>Software locale o web browser per la gestione del sistema</t>
  </si>
  <si>
    <t>Possibilità collegamento di più totem on line distribuzione biglietti</t>
  </si>
  <si>
    <t>Grafica del riepilogo numeri personalizzabile</t>
  </si>
  <si>
    <t>Comunicazione pubblicitaria nella schermata di riepilogo numeri</t>
  </si>
  <si>
    <t>Download statistiche sui tempi di attesa</t>
  </si>
  <si>
    <t>Visore numero presso ogni sinolo sportello</t>
  </si>
  <si>
    <t>Collegamento dei componenti senza fili</t>
  </si>
  <si>
    <t>Chiamata a ritroso dei numeri</t>
  </si>
  <si>
    <t>Visore a monitor LCD</t>
  </si>
  <si>
    <t>Stampatore di biglietti per mono servizio</t>
  </si>
  <si>
    <t>Prenotazione numero tramite applicativo per smartphone</t>
  </si>
  <si>
    <t>Identificazione utenti tramite lettore di card installato sul totem</t>
  </si>
  <si>
    <t>Stampatore di biglietti collegato al sistema tramite rete LAN</t>
  </si>
  <si>
    <t>Gestione di un alto numero di utenti</t>
  </si>
  <si>
    <t>Pagina web per seguire l'avanzamento della fila da parte degli utenti tramite web</t>
  </si>
  <si>
    <t>Strumento cambio numero via software (sostituisce il telecomando fisico)</t>
  </si>
  <si>
    <t>Softaware per registrare il grado di soddisfazione degli utenti</t>
  </si>
  <si>
    <t>Sistema innovativo per la gestione delle cose tramite prelievo di un dispositivo elettronico piuttosto che del biglietto</t>
  </si>
  <si>
    <t>Stampa dei bigliettini numero tramite software sul pc invece che totem</t>
  </si>
  <si>
    <t>Sistema per disabili distributore biglietti</t>
  </si>
  <si>
    <t>Bari</t>
  </si>
  <si>
    <t>N.P.</t>
  </si>
  <si>
    <t>Bolzano</t>
  </si>
  <si>
    <t>Treviso</t>
  </si>
  <si>
    <t>Prato</t>
  </si>
  <si>
    <t>Biella</t>
  </si>
  <si>
    <t>Venezia</t>
  </si>
  <si>
    <t>Roma</t>
  </si>
  <si>
    <t>Alessandria</t>
  </si>
  <si>
    <t>Varese</t>
  </si>
  <si>
    <t>Milano</t>
  </si>
  <si>
    <t>Udine</t>
  </si>
  <si>
    <t>Forlì, Bologna, Verona</t>
  </si>
  <si>
    <t>Torino</t>
  </si>
  <si>
    <t>Monza brianza</t>
  </si>
  <si>
    <t>incifra srl</t>
  </si>
  <si>
    <t>strutture sanitarie e le aziende della Grande Distribuzione Organizzata.</t>
  </si>
  <si>
    <t>Fermo</t>
  </si>
  <si>
    <t>Bergamo</t>
  </si>
  <si>
    <t>Reggio Emilia</t>
  </si>
  <si>
    <t>Trento</t>
  </si>
  <si>
    <t>concessionario scilia Solari di Udine</t>
  </si>
  <si>
    <t>Palermo</t>
  </si>
  <si>
    <t>Ragusa</t>
  </si>
  <si>
    <t>Padova</t>
  </si>
  <si>
    <t>Brescia</t>
  </si>
  <si>
    <t>Verona</t>
  </si>
  <si>
    <t>Bologna</t>
  </si>
  <si>
    <t>Lecce</t>
  </si>
  <si>
    <t>4 settori principali: finanza al dettaglio, assistenza sanitaria, vendite al dettaglio e settore pubblico, servizio clienti, teleassistenza</t>
  </si>
  <si>
    <t>Arezzo</t>
  </si>
  <si>
    <t>Trieste</t>
  </si>
  <si>
    <t>Napoli</t>
  </si>
  <si>
    <t>Ascoli Piceno</t>
  </si>
  <si>
    <t>sistema filavia con voice assit per assistenza disabili e non vedenti. Assistenza remota e formazione</t>
  </si>
  <si>
    <t>Parma</t>
  </si>
  <si>
    <t>Como</t>
  </si>
  <si>
    <t>Mestre</t>
  </si>
  <si>
    <t>Provincia/Città</t>
  </si>
  <si>
    <t>Latina</t>
  </si>
  <si>
    <t>Firenze</t>
  </si>
  <si>
    <t>sistemi di raccolta dati. Teleassistenza, aggiornamento software</t>
  </si>
  <si>
    <t>Sviluppato in modo verticale sui principali mercati: retail, logistica, poliambulatori e laboratori, sanità/grandi strutture, finance, Pubblica Amministrazione, e educational. Programma di partnership per installatori e rivenditori.</t>
  </si>
  <si>
    <t>Rate</t>
  </si>
  <si>
    <t>Rate1</t>
  </si>
  <si>
    <t>Software</t>
  </si>
  <si>
    <t xml:space="preserve"> 0/1 </t>
  </si>
  <si>
    <t>Ass.Tec.</t>
  </si>
  <si>
    <t>Servizi</t>
  </si>
  <si>
    <t>Visibilità</t>
  </si>
  <si>
    <t>E-commerce</t>
  </si>
  <si>
    <t>Firenza</t>
  </si>
  <si>
    <t>Arezzo-Catania</t>
  </si>
  <si>
    <t>Marte system S.p.A.</t>
  </si>
  <si>
    <t>Giove solutions S.r.l.</t>
  </si>
  <si>
    <t>Helios  S.r.l.</t>
  </si>
  <si>
    <t>Solar solutions</t>
  </si>
  <si>
    <t>Venus qmk S.p.A.</t>
  </si>
  <si>
    <t>CassiopeaGC S.a.s</t>
  </si>
  <si>
    <t>Ercole system</t>
  </si>
  <si>
    <t>Gemini Gc S.r.l.</t>
  </si>
  <si>
    <t>Taurus DSP</t>
  </si>
  <si>
    <t>Rigel advs</t>
  </si>
  <si>
    <t xml:space="preserve">Solar - Elimina code prevede installazione, programmazione, assistenza, </t>
  </si>
  <si>
    <t>Il software, parte integrante della soluzione eliminacode GC, comprende due macro programmi: il software di gestione per la configurazione ed il controllo dell’intero impianto ed il software per il coordinamento delle funzionalità di sportello.</t>
  </si>
  <si>
    <t>Ercole sistema eliminacode, contatto skype, visual esplicativo</t>
  </si>
  <si>
    <t>Servizi: installazione, manutenzione, help desk; azienda internazionale</t>
  </si>
  <si>
    <t>Azienda di sitemi informatici. Tra i prodotti: gestione code/sportelli</t>
  </si>
  <si>
    <t>Teleassistenza; software e hardware; manuali; formazione.</t>
  </si>
  <si>
    <t>soluzione di gestione delle code con back-office avanzato di Customer Flow Management.</t>
  </si>
  <si>
    <t xml:space="preserve">Rigel è l'eliminacode creato da Intersoft </t>
  </si>
  <si>
    <t>Ponderali</t>
  </si>
  <si>
    <t>Funzionalità</t>
  </si>
  <si>
    <t>azienda 1</t>
  </si>
  <si>
    <t>azienda 2</t>
  </si>
  <si>
    <t>azienda 3</t>
  </si>
  <si>
    <t>azienda 4</t>
  </si>
  <si>
    <t>azienda 5</t>
  </si>
  <si>
    <t>azienda 6</t>
  </si>
  <si>
    <t>azienda 7</t>
  </si>
  <si>
    <t>azienda 8</t>
  </si>
  <si>
    <t>azienda 9</t>
  </si>
  <si>
    <t>azienda 10</t>
  </si>
  <si>
    <t>azienda 11</t>
  </si>
  <si>
    <t>azienda 12</t>
  </si>
  <si>
    <t>azienda 13</t>
  </si>
  <si>
    <t>azienda 14</t>
  </si>
  <si>
    <t>azienda 15</t>
  </si>
  <si>
    <t>azienda 16</t>
  </si>
  <si>
    <t>azienda 17</t>
  </si>
  <si>
    <t>azienda 18</t>
  </si>
  <si>
    <t>azienda 19</t>
  </si>
  <si>
    <t>azienda 20</t>
  </si>
  <si>
    <t>azienda 21</t>
  </si>
  <si>
    <t>azienda 22</t>
  </si>
  <si>
    <t>azienda 23</t>
  </si>
  <si>
    <t>azienda 24</t>
  </si>
  <si>
    <t>azienda 25</t>
  </si>
  <si>
    <t>azienda 26</t>
  </si>
  <si>
    <t>azienda 27</t>
  </si>
  <si>
    <t>azienda 28</t>
  </si>
  <si>
    <t>azienda 29</t>
  </si>
  <si>
    <t>azienda 30</t>
  </si>
  <si>
    <t>azienda 31</t>
  </si>
  <si>
    <t>azienda 32</t>
  </si>
  <si>
    <t>azienda 33</t>
  </si>
  <si>
    <t>azienda 34</t>
  </si>
  <si>
    <t>azienda 35</t>
  </si>
  <si>
    <t>azienda 36</t>
  </si>
  <si>
    <t>azienda 37</t>
  </si>
  <si>
    <t>azienda 38</t>
  </si>
  <si>
    <t>azienda 39</t>
  </si>
  <si>
    <t>azienda 40</t>
  </si>
  <si>
    <t>azienda 41</t>
  </si>
  <si>
    <t>azienda 42</t>
  </si>
  <si>
    <t>azienda 43</t>
  </si>
  <si>
    <t>azienda 44</t>
  </si>
  <si>
    <t>azienda 45</t>
  </si>
  <si>
    <t>azienda 46</t>
  </si>
  <si>
    <t>azienda 47</t>
  </si>
  <si>
    <t>azienda 48</t>
  </si>
  <si>
    <t>azienda 49</t>
  </si>
  <si>
    <t>azienda 50</t>
  </si>
  <si>
    <t>azienda 51</t>
  </si>
  <si>
    <t>azienda 52</t>
  </si>
  <si>
    <t>azienda 53</t>
  </si>
  <si>
    <t>azienda 54</t>
  </si>
  <si>
    <t>azienda 55</t>
  </si>
  <si>
    <t>azienda 56</t>
  </si>
  <si>
    <t>azienda 57</t>
  </si>
  <si>
    <t>azienda 58</t>
  </si>
  <si>
    <t>azienda 59</t>
  </si>
  <si>
    <t>azienda 60</t>
  </si>
  <si>
    <t>azienda 61</t>
  </si>
  <si>
    <t>azienda 62</t>
  </si>
  <si>
    <t>azienda 63</t>
  </si>
  <si>
    <t>azienda 64</t>
  </si>
  <si>
    <t>azienda 65</t>
  </si>
  <si>
    <t>azienda 66</t>
  </si>
  <si>
    <t>azienda 67</t>
  </si>
  <si>
    <t>azienda 68</t>
  </si>
  <si>
    <t>azienda 69</t>
  </si>
  <si>
    <t>azienda 70</t>
  </si>
  <si>
    <t>azienda 71</t>
  </si>
  <si>
    <t>azienda 72</t>
  </si>
  <si>
    <t>azienda 73</t>
  </si>
  <si>
    <t>azienda 74</t>
  </si>
  <si>
    <t>azienda 75</t>
  </si>
  <si>
    <t xml:space="preserve"> </t>
  </si>
  <si>
    <t>Potenziale Competitivo</t>
  </si>
  <si>
    <t>Dimensione della domanda</t>
  </si>
  <si>
    <t>Prospettive di sviluppo dei prodotti</t>
  </si>
  <si>
    <t>Distribuzione</t>
  </si>
  <si>
    <t>MERCATO</t>
  </si>
  <si>
    <t>General purpose</t>
  </si>
  <si>
    <t>Vertical purpose</t>
  </si>
  <si>
    <t>Hardware</t>
  </si>
  <si>
    <t>Variabile attrattività</t>
  </si>
  <si>
    <t>Nick</t>
  </si>
  <si>
    <t>Pcomp</t>
  </si>
  <si>
    <t>Dimens.</t>
  </si>
  <si>
    <t>SviProd</t>
  </si>
  <si>
    <t>Redditività</t>
  </si>
  <si>
    <t>Profit</t>
  </si>
  <si>
    <t>Distrib.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</si>
</sst>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name val="Calibri"/>
      <family val="2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Fill="1"/>
    <xf numFmtId="0" fontId="0" fillId="0" borderId="0" xfId="0" applyBorder="1"/>
    <xf numFmtId="0" fontId="0" fillId="2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horizontal="center"/>
    </xf>
    <xf numFmtId="164" fontId="5" fillId="0" borderId="0" xfId="0" applyNumberFormat="1" applyFont="1" applyBorder="1"/>
    <xf numFmtId="164" fontId="8" fillId="0" borderId="0" xfId="0" applyNumberFormat="1" applyFont="1" applyBorder="1"/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64" fontId="5" fillId="0" borderId="0" xfId="0" applyNumberFormat="1" applyFont="1" applyAlignment="1">
      <alignment vertical="center" wrapText="1"/>
    </xf>
    <xf numFmtId="0" fontId="4" fillId="4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0" fillId="5" borderId="1" xfId="0" applyFont="1" applyFill="1" applyBorder="1" applyAlignment="1">
      <alignment horizontal="center"/>
    </xf>
    <xf numFmtId="9" fontId="10" fillId="5" borderId="2" xfId="2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165" fontId="3" fillId="6" borderId="2" xfId="21" applyNumberFormat="1" applyFont="1" applyFill="1" applyBorder="1" applyAlignment="1">
      <alignment horizontal="center"/>
    </xf>
    <xf numFmtId="0" fontId="11" fillId="0" borderId="0" xfId="0" applyFont="1" applyFill="1" applyBorder="1"/>
    <xf numFmtId="0" fontId="9" fillId="6" borderId="2" xfId="0" applyFont="1" applyFill="1" applyBorder="1"/>
    <xf numFmtId="0" fontId="3" fillId="6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9" fontId="6" fillId="0" borderId="2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9" fontId="11" fillId="0" borderId="0" xfId="2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Fill="1" applyBorder="1"/>
    <xf numFmtId="0" fontId="12" fillId="0" borderId="0" xfId="0" applyFont="1" applyFill="1" applyBorder="1" applyAlignment="1">
      <alignment horizontal="right"/>
    </xf>
    <xf numFmtId="9" fontId="12" fillId="0" borderId="0" xfId="20" applyFont="1" applyFill="1" applyBorder="1" applyAlignment="1">
      <alignment/>
    </xf>
    <xf numFmtId="9" fontId="12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/>
    <xf numFmtId="9" fontId="10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ercentuale" xfId="20"/>
    <cellStyle name="Migliai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0"/>
    </mc:Choice>
    <mc:Fallback>
      <c:style val="40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Valutazione Attrattività dei Mercati Obiettivo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Mercati Obiettivo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13"/>
                  <c:y val="-0.026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75"/>
                  <c:y val="-0.023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175"/>
                  <c:y val="-0.016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1125"/>
                  <c:y val="-0.026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'Mercati Obiettivo'!$H$5:$H$8</c:f>
              <c:strCache/>
            </c:strRef>
          </c:cat>
          <c:val>
            <c:numRef>
              <c:f>'Mercati Obiettivo'!$N$5:$N$8</c:f>
              <c:numCache/>
            </c:numRef>
          </c:val>
          <c:shape val="box"/>
        </c:ser>
        <c:shape val="box"/>
        <c:axId val="1853649"/>
        <c:axId val="16682842"/>
      </c:bar3DChart>
      <c:catAx>
        <c:axId val="1853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b="1" u="none" baseline="0">
                <a:latin typeface="Calibri"/>
                <a:ea typeface="Calibri"/>
                <a:cs typeface="Calibri"/>
              </a:defRPr>
            </a:pPr>
          </a:p>
        </c:txPr>
        <c:crossAx val="16682842"/>
        <c:crosses val="autoZero"/>
        <c:auto val="1"/>
        <c:lblOffset val="100"/>
        <c:noMultiLvlLbl val="0"/>
      </c:catAx>
      <c:valAx>
        <c:axId val="16682842"/>
        <c:scaling>
          <c:orientation val="minMax"/>
        </c:scaling>
        <c:axPos val="l"/>
        <c:majorGridlines/>
        <c:delete val="0"/>
        <c:numFmt formatCode="0" sourceLinked="1"/>
        <c:majorTickMark val="out"/>
        <c:minorTickMark val="none"/>
        <c:tickLblPos val="nextTo"/>
        <c:crossAx val="1853649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175"/>
          <c:y val="0.46975"/>
          <c:w val="0.16975"/>
          <c:h val="0.1235"/>
        </c:manualLayout>
      </c:layout>
      <c:overlay val="0"/>
    </c:legend>
    <c:plotVisOnly val="1"/>
    <c:dispBlanksAs val="gap"/>
    <c:showDLblsOverMax val="0"/>
  </c:chart>
  <c:lang xmlns:c="http://schemas.openxmlformats.org/drawingml/2006/chart" val="it-IT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8</xdr:row>
      <xdr:rowOff>180975</xdr:rowOff>
    </xdr:from>
    <xdr:to>
      <xdr:col>14</xdr:col>
      <xdr:colOff>0</xdr:colOff>
      <xdr:row>28</xdr:row>
      <xdr:rowOff>180975</xdr:rowOff>
    </xdr:to>
    <xdr:graphicFrame macro="">
      <xdr:nvGraphicFramePr>
        <xdr:cNvPr id="3" name="Grafico 2"/>
        <xdr:cNvGraphicFramePr/>
      </xdr:nvGraphicFramePr>
      <xdr:xfrm>
        <a:off x="2028825" y="1704975"/>
        <a:ext cx="70199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workbookViewId="0" topLeftCell="A1">
      <selection activeCell="D7" sqref="D7"/>
    </sheetView>
  </sheetViews>
  <sheetFormatPr defaultColWidth="9.140625" defaultRowHeight="15"/>
  <cols>
    <col min="1" max="1" width="38.7109375" style="14" bestFit="1" customWidth="1"/>
    <col min="2" max="2" width="76.421875" style="14" customWidth="1"/>
    <col min="3" max="3" width="5.140625" style="14" customWidth="1"/>
    <col min="4" max="4" width="9.00390625" style="14" customWidth="1"/>
    <col min="5" max="16384" width="9.140625" style="14" customWidth="1"/>
  </cols>
  <sheetData>
    <row r="1" spans="1:2" ht="15">
      <c r="A1" s="13" t="s">
        <v>146</v>
      </c>
      <c r="B1" s="13" t="s">
        <v>9</v>
      </c>
    </row>
    <row r="2" spans="1:2" ht="15">
      <c r="A2" s="15" t="s">
        <v>10</v>
      </c>
      <c r="B2" s="1" t="s">
        <v>42</v>
      </c>
    </row>
    <row r="3" spans="1:2" ht="15">
      <c r="A3" s="15" t="s">
        <v>11</v>
      </c>
      <c r="B3" s="1" t="s">
        <v>43</v>
      </c>
    </row>
    <row r="4" spans="1:2" ht="15">
      <c r="A4" s="15" t="s">
        <v>12</v>
      </c>
      <c r="B4" s="1" t="s">
        <v>44</v>
      </c>
    </row>
    <row r="5" spans="1:2" ht="15">
      <c r="A5" s="15" t="s">
        <v>13</v>
      </c>
      <c r="B5" s="1" t="s">
        <v>45</v>
      </c>
    </row>
    <row r="6" spans="1:2" ht="15">
      <c r="A6" s="15" t="s">
        <v>38</v>
      </c>
      <c r="B6" s="1" t="s">
        <v>46</v>
      </c>
    </row>
    <row r="7" spans="1:2" ht="15">
      <c r="A7" s="15" t="s">
        <v>14</v>
      </c>
      <c r="B7" s="1" t="s">
        <v>47</v>
      </c>
    </row>
    <row r="8" spans="1:2" ht="15">
      <c r="A8" s="15" t="s">
        <v>39</v>
      </c>
      <c r="B8" s="1" t="s">
        <v>48</v>
      </c>
    </row>
    <row r="9" spans="1:2" ht="15">
      <c r="A9" s="15" t="s">
        <v>23</v>
      </c>
      <c r="B9" s="1" t="s">
        <v>49</v>
      </c>
    </row>
    <row r="10" spans="1:2" ht="15">
      <c r="A10" s="15" t="s">
        <v>15</v>
      </c>
      <c r="B10" s="1" t="s">
        <v>50</v>
      </c>
    </row>
    <row r="11" spans="1:2" ht="15">
      <c r="A11" s="15" t="s">
        <v>16</v>
      </c>
      <c r="B11" s="1" t="s">
        <v>51</v>
      </c>
    </row>
    <row r="12" spans="1:2" ht="15">
      <c r="A12" s="15" t="s">
        <v>17</v>
      </c>
      <c r="B12" s="1" t="s">
        <v>52</v>
      </c>
    </row>
    <row r="13" spans="1:2" ht="15">
      <c r="A13" s="15" t="s">
        <v>40</v>
      </c>
      <c r="B13" s="1" t="s">
        <v>53</v>
      </c>
    </row>
    <row r="14" spans="1:2" ht="15">
      <c r="A14" s="15" t="s">
        <v>33</v>
      </c>
      <c r="B14" s="1" t="s">
        <v>54</v>
      </c>
    </row>
    <row r="15" spans="1:2" ht="15">
      <c r="A15" s="15" t="s">
        <v>34</v>
      </c>
      <c r="B15" s="1" t="s">
        <v>55</v>
      </c>
    </row>
    <row r="16" spans="1:2" ht="15">
      <c r="A16" s="15" t="s">
        <v>18</v>
      </c>
      <c r="B16" s="1" t="s">
        <v>56</v>
      </c>
    </row>
    <row r="17" spans="1:2" ht="15">
      <c r="A17" s="15" t="s">
        <v>19</v>
      </c>
      <c r="B17" s="1" t="s">
        <v>57</v>
      </c>
    </row>
    <row r="18" spans="1:2" ht="15">
      <c r="A18" s="15" t="s">
        <v>20</v>
      </c>
      <c r="B18" s="1" t="s">
        <v>58</v>
      </c>
    </row>
    <row r="19" spans="1:2" ht="15">
      <c r="A19" s="15" t="s">
        <v>29</v>
      </c>
      <c r="B19" s="1" t="s">
        <v>59</v>
      </c>
    </row>
    <row r="20" spans="1:2" ht="15">
      <c r="A20" s="15" t="s">
        <v>21</v>
      </c>
      <c r="B20" s="1" t="s">
        <v>60</v>
      </c>
    </row>
    <row r="21" spans="1:2" ht="15">
      <c r="A21" s="15" t="s">
        <v>22</v>
      </c>
      <c r="B21" s="1" t="s">
        <v>61</v>
      </c>
    </row>
    <row r="22" spans="1:2" ht="15">
      <c r="A22" s="15" t="s">
        <v>24</v>
      </c>
      <c r="B22" s="1" t="s">
        <v>62</v>
      </c>
    </row>
    <row r="23" spans="1:2" ht="15">
      <c r="A23" s="15" t="s">
        <v>26</v>
      </c>
      <c r="B23" s="1" t="s">
        <v>63</v>
      </c>
    </row>
    <row r="24" spans="1:2" ht="15">
      <c r="A24" s="15" t="s">
        <v>35</v>
      </c>
      <c r="B24" s="1" t="s">
        <v>64</v>
      </c>
    </row>
    <row r="25" spans="1:2" ht="15">
      <c r="A25" s="15" t="s">
        <v>25</v>
      </c>
      <c r="B25" s="1" t="s">
        <v>65</v>
      </c>
    </row>
    <row r="26" spans="1:2" ht="15">
      <c r="A26" s="15" t="s">
        <v>27</v>
      </c>
      <c r="B26" s="1" t="s">
        <v>66</v>
      </c>
    </row>
    <row r="27" spans="1:2" ht="15">
      <c r="A27" s="15" t="s">
        <v>28</v>
      </c>
      <c r="B27" s="1" t="s">
        <v>67</v>
      </c>
    </row>
    <row r="28" spans="1:2" ht="15">
      <c r="A28" s="15" t="s">
        <v>30</v>
      </c>
      <c r="B28" s="1" t="s">
        <v>68</v>
      </c>
    </row>
    <row r="29" spans="1:2" ht="15">
      <c r="A29" s="15" t="s">
        <v>31</v>
      </c>
      <c r="B29" s="1" t="s">
        <v>69</v>
      </c>
    </row>
    <row r="30" spans="1:2" ht="15">
      <c r="A30" s="15" t="s">
        <v>32</v>
      </c>
      <c r="B30" s="1" t="s">
        <v>70</v>
      </c>
    </row>
    <row r="31" spans="1:2" ht="30">
      <c r="A31" s="15" t="s">
        <v>36</v>
      </c>
      <c r="B31" s="1" t="s">
        <v>71</v>
      </c>
    </row>
    <row r="32" spans="1:2" ht="15">
      <c r="A32" s="15" t="s">
        <v>37</v>
      </c>
      <c r="B32" s="1" t="s">
        <v>72</v>
      </c>
    </row>
    <row r="33" spans="1:2" ht="15">
      <c r="A33" s="15" t="s">
        <v>41</v>
      </c>
      <c r="B33" s="1" t="s">
        <v>73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7"/>
  <sheetViews>
    <sheetView zoomScale="90" zoomScaleNormal="90" workbookViewId="0" topLeftCell="A1">
      <selection activeCell="H3" sqref="H3"/>
    </sheetView>
  </sheetViews>
  <sheetFormatPr defaultColWidth="9.140625" defaultRowHeight="15"/>
  <cols>
    <col min="1" max="1" width="3.28125" style="6" bestFit="1" customWidth="1"/>
    <col min="2" max="2" width="23.57421875" style="5" bestFit="1" customWidth="1"/>
    <col min="3" max="3" width="20.7109375" style="3" bestFit="1" customWidth="1"/>
    <col min="4" max="4" width="8.8515625" style="3" bestFit="1" customWidth="1"/>
    <col min="5" max="5" width="8.140625" style="3" bestFit="1" customWidth="1"/>
    <col min="6" max="6" width="6.8515625" style="3" bestFit="1" customWidth="1"/>
    <col min="7" max="7" width="8.8515625" style="3" bestFit="1" customWidth="1"/>
    <col min="8" max="8" width="6.00390625" style="3" bestFit="1" customWidth="1"/>
    <col min="9" max="9" width="4.7109375" style="3" bestFit="1" customWidth="1"/>
    <col min="10" max="10" width="4.421875" style="3" bestFit="1" customWidth="1"/>
    <col min="11" max="11" width="6.421875" style="3" customWidth="1"/>
    <col min="12" max="12" width="6.8515625" style="3" customWidth="1"/>
    <col min="13" max="13" width="5.57421875" style="3" bestFit="1" customWidth="1"/>
    <col min="14" max="16384" width="9.140625" style="3" customWidth="1"/>
  </cols>
  <sheetData>
    <row r="1" spans="1:13" ht="15">
      <c r="A1" s="28" t="s">
        <v>145</v>
      </c>
      <c r="B1" s="28"/>
      <c r="C1" s="28"/>
      <c r="D1" s="17">
        <v>0.35</v>
      </c>
      <c r="E1" s="17">
        <v>0.3</v>
      </c>
      <c r="F1" s="17">
        <v>0.1</v>
      </c>
      <c r="G1" s="17">
        <v>0.25</v>
      </c>
      <c r="H1" s="25">
        <f>SUM(D1:G1)</f>
        <v>0.9999999999999999</v>
      </c>
      <c r="I1" s="18" t="s">
        <v>120</v>
      </c>
      <c r="J1" s="19">
        <v>10</v>
      </c>
      <c r="K1" s="18" t="s">
        <v>120</v>
      </c>
      <c r="L1" s="19">
        <v>5</v>
      </c>
      <c r="M1" s="21"/>
    </row>
    <row r="2" spans="1:13" ht="15.75" thickBot="1">
      <c r="A2" s="24" t="s">
        <v>7</v>
      </c>
      <c r="B2" s="23" t="s">
        <v>2</v>
      </c>
      <c r="C2" s="24" t="s">
        <v>112</v>
      </c>
      <c r="D2" s="16" t="s">
        <v>8</v>
      </c>
      <c r="E2" s="16" t="s">
        <v>121</v>
      </c>
      <c r="F2" s="16" t="s">
        <v>122</v>
      </c>
      <c r="G2" s="16" t="s">
        <v>123</v>
      </c>
      <c r="H2" s="26" t="s">
        <v>118</v>
      </c>
      <c r="I2" s="27" t="s">
        <v>119</v>
      </c>
      <c r="J2" s="27"/>
      <c r="K2" s="27" t="s">
        <v>124</v>
      </c>
      <c r="L2" s="27"/>
      <c r="M2" s="22" t="s">
        <v>117</v>
      </c>
    </row>
    <row r="3" spans="1:13" ht="15.75">
      <c r="A3" s="4">
        <v>1</v>
      </c>
      <c r="B3" s="20" t="s">
        <v>147</v>
      </c>
      <c r="C3" s="5" t="s">
        <v>74</v>
      </c>
      <c r="D3" s="5">
        <v>5</v>
      </c>
      <c r="E3" s="5">
        <v>0</v>
      </c>
      <c r="F3" s="5">
        <v>3</v>
      </c>
      <c r="G3" s="5">
        <v>7</v>
      </c>
      <c r="H3" s="8">
        <f aca="true" t="shared" si="0" ref="H3:H34">10*((D3*$D$1)+(F3*$F$1)+(G3*$G$1)+(E3*$E$1))</f>
        <v>38</v>
      </c>
      <c r="I3" s="3">
        <v>0</v>
      </c>
      <c r="J3" s="3">
        <f aca="true" t="shared" si="1" ref="J3:J34">IF(I3=0,0,J$1)</f>
        <v>0</v>
      </c>
      <c r="K3" s="2">
        <v>0</v>
      </c>
      <c r="L3" s="3">
        <f aca="true" t="shared" si="2" ref="L3:L34">IF(K3=0,0,L$1)</f>
        <v>0</v>
      </c>
      <c r="M3" s="7">
        <f>H3+J3+L3</f>
        <v>38</v>
      </c>
    </row>
    <row r="4" spans="1:13" ht="15.75">
      <c r="A4" s="4">
        <f>A3+1</f>
        <v>2</v>
      </c>
      <c r="B4" s="20" t="s">
        <v>148</v>
      </c>
      <c r="C4" s="5" t="s">
        <v>75</v>
      </c>
      <c r="D4" s="5">
        <v>4</v>
      </c>
      <c r="E4" s="5">
        <v>4</v>
      </c>
      <c r="F4" s="5">
        <v>3</v>
      </c>
      <c r="G4" s="5">
        <v>9</v>
      </c>
      <c r="H4" s="8">
        <f t="shared" si="0"/>
        <v>51.5</v>
      </c>
      <c r="I4" s="3">
        <v>0</v>
      </c>
      <c r="J4" s="3">
        <f t="shared" si="1"/>
        <v>0</v>
      </c>
      <c r="K4" s="2">
        <v>0</v>
      </c>
      <c r="L4" s="3">
        <f t="shared" si="2"/>
        <v>0</v>
      </c>
      <c r="M4" s="7">
        <f aca="true" t="shared" si="3" ref="M4:M64">H4+J4+L4</f>
        <v>51.5</v>
      </c>
    </row>
    <row r="5" spans="1:13" ht="15.75">
      <c r="A5" s="4">
        <f aca="true" t="shared" si="4" ref="A5:A68">A4+1</f>
        <v>3</v>
      </c>
      <c r="B5" s="20" t="s">
        <v>149</v>
      </c>
      <c r="C5" s="5" t="s">
        <v>76</v>
      </c>
      <c r="D5" s="5">
        <v>7</v>
      </c>
      <c r="E5" s="5">
        <v>0</v>
      </c>
      <c r="F5" s="5">
        <v>4</v>
      </c>
      <c r="G5" s="5">
        <v>7</v>
      </c>
      <c r="H5" s="8">
        <f t="shared" si="0"/>
        <v>46</v>
      </c>
      <c r="I5" s="3">
        <v>0</v>
      </c>
      <c r="J5" s="3">
        <f t="shared" si="1"/>
        <v>0</v>
      </c>
      <c r="K5" s="2">
        <v>0</v>
      </c>
      <c r="L5" s="3">
        <f t="shared" si="2"/>
        <v>0</v>
      </c>
      <c r="M5" s="7">
        <f t="shared" si="3"/>
        <v>46</v>
      </c>
    </row>
    <row r="6" spans="1:19" ht="15.75">
      <c r="A6" s="4">
        <f t="shared" si="4"/>
        <v>4</v>
      </c>
      <c r="B6" s="20" t="s">
        <v>150</v>
      </c>
      <c r="C6" s="5" t="s">
        <v>77</v>
      </c>
      <c r="D6" s="5">
        <v>6</v>
      </c>
      <c r="E6" s="5">
        <v>0</v>
      </c>
      <c r="F6" s="5">
        <v>6</v>
      </c>
      <c r="G6" s="5">
        <v>6</v>
      </c>
      <c r="H6" s="8">
        <f t="shared" si="0"/>
        <v>41.99999999999999</v>
      </c>
      <c r="I6" s="3">
        <v>0</v>
      </c>
      <c r="J6" s="3">
        <f t="shared" si="1"/>
        <v>0</v>
      </c>
      <c r="K6" s="2">
        <v>0</v>
      </c>
      <c r="L6" s="3">
        <f t="shared" si="2"/>
        <v>0</v>
      </c>
      <c r="M6" s="7">
        <f t="shared" si="3"/>
        <v>41.99999999999999</v>
      </c>
      <c r="P6" s="5"/>
      <c r="Q6" s="5"/>
      <c r="R6" s="5"/>
      <c r="S6" s="5"/>
    </row>
    <row r="7" spans="1:13" ht="15.75">
      <c r="A7" s="4">
        <f t="shared" si="4"/>
        <v>5</v>
      </c>
      <c r="B7" s="20" t="s">
        <v>151</v>
      </c>
      <c r="C7" s="5" t="s">
        <v>79</v>
      </c>
      <c r="D7" s="5">
        <v>4</v>
      </c>
      <c r="E7" s="5">
        <v>0</v>
      </c>
      <c r="F7" s="5">
        <v>2</v>
      </c>
      <c r="G7" s="5">
        <v>9</v>
      </c>
      <c r="H7" s="8">
        <f t="shared" si="0"/>
        <v>38.5</v>
      </c>
      <c r="I7" s="3">
        <v>1</v>
      </c>
      <c r="J7" s="3">
        <f t="shared" si="1"/>
        <v>10</v>
      </c>
      <c r="K7" s="2">
        <v>1</v>
      </c>
      <c r="L7" s="3">
        <f t="shared" si="2"/>
        <v>5</v>
      </c>
      <c r="M7" s="7">
        <f t="shared" si="3"/>
        <v>53.5</v>
      </c>
    </row>
    <row r="8" spans="1:13" ht="15.75">
      <c r="A8" s="4">
        <f t="shared" si="4"/>
        <v>6</v>
      </c>
      <c r="B8" s="20" t="s">
        <v>152</v>
      </c>
      <c r="C8" s="5" t="s">
        <v>78</v>
      </c>
      <c r="D8" s="5">
        <v>7</v>
      </c>
      <c r="E8" s="5">
        <v>8</v>
      </c>
      <c r="F8" s="5">
        <v>8</v>
      </c>
      <c r="G8" s="5">
        <v>7</v>
      </c>
      <c r="H8" s="8">
        <f t="shared" si="0"/>
        <v>74</v>
      </c>
      <c r="I8" s="3">
        <v>1</v>
      </c>
      <c r="J8" s="3">
        <f t="shared" si="1"/>
        <v>10</v>
      </c>
      <c r="K8" s="2">
        <v>0</v>
      </c>
      <c r="L8" s="3">
        <f t="shared" si="2"/>
        <v>0</v>
      </c>
      <c r="M8" s="7">
        <f t="shared" si="3"/>
        <v>84</v>
      </c>
    </row>
    <row r="9" spans="1:13" ht="15.75">
      <c r="A9" s="4">
        <f t="shared" si="4"/>
        <v>7</v>
      </c>
      <c r="B9" s="20" t="s">
        <v>153</v>
      </c>
      <c r="C9" s="5" t="s">
        <v>80</v>
      </c>
      <c r="D9" s="5">
        <v>6</v>
      </c>
      <c r="E9" s="5">
        <v>0</v>
      </c>
      <c r="F9" s="5">
        <v>1</v>
      </c>
      <c r="G9" s="5">
        <v>8</v>
      </c>
      <c r="H9" s="8">
        <f t="shared" si="0"/>
        <v>41.99999999999999</v>
      </c>
      <c r="I9" s="3">
        <v>0</v>
      </c>
      <c r="J9" s="3">
        <f t="shared" si="1"/>
        <v>0</v>
      </c>
      <c r="K9" s="2">
        <v>0</v>
      </c>
      <c r="L9" s="3">
        <f t="shared" si="2"/>
        <v>0</v>
      </c>
      <c r="M9" s="7">
        <f t="shared" si="3"/>
        <v>41.99999999999999</v>
      </c>
    </row>
    <row r="10" spans="1:13" ht="15.75">
      <c r="A10" s="4">
        <f t="shared" si="4"/>
        <v>8</v>
      </c>
      <c r="B10" s="20" t="s">
        <v>154</v>
      </c>
      <c r="C10" s="5" t="s">
        <v>79</v>
      </c>
      <c r="D10" s="5">
        <v>7</v>
      </c>
      <c r="E10" s="5">
        <v>5</v>
      </c>
      <c r="F10" s="5">
        <v>3</v>
      </c>
      <c r="G10" s="5">
        <v>9</v>
      </c>
      <c r="H10" s="8">
        <f t="shared" si="0"/>
        <v>65</v>
      </c>
      <c r="I10" s="3">
        <v>1</v>
      </c>
      <c r="J10" s="3">
        <f t="shared" si="1"/>
        <v>10</v>
      </c>
      <c r="K10" s="2">
        <v>0</v>
      </c>
      <c r="L10" s="3">
        <f t="shared" si="2"/>
        <v>0</v>
      </c>
      <c r="M10" s="7">
        <f t="shared" si="3"/>
        <v>75</v>
      </c>
    </row>
    <row r="11" spans="1:13" ht="15.75">
      <c r="A11" s="4">
        <f t="shared" si="4"/>
        <v>9</v>
      </c>
      <c r="B11" s="20" t="s">
        <v>155</v>
      </c>
      <c r="C11" s="5" t="s">
        <v>81</v>
      </c>
      <c r="D11" s="5">
        <v>6</v>
      </c>
      <c r="E11" s="5">
        <v>0</v>
      </c>
      <c r="F11" s="5">
        <v>4</v>
      </c>
      <c r="G11" s="5">
        <v>7</v>
      </c>
      <c r="H11" s="8">
        <f t="shared" si="0"/>
        <v>42.5</v>
      </c>
      <c r="I11" s="3">
        <v>0</v>
      </c>
      <c r="J11" s="3">
        <f t="shared" si="1"/>
        <v>0</v>
      </c>
      <c r="K11" s="2">
        <v>0</v>
      </c>
      <c r="L11" s="3">
        <f t="shared" si="2"/>
        <v>0</v>
      </c>
      <c r="M11" s="7">
        <f t="shared" si="3"/>
        <v>42.5</v>
      </c>
    </row>
    <row r="12" spans="1:13" ht="15.75">
      <c r="A12" s="4">
        <f t="shared" si="4"/>
        <v>10</v>
      </c>
      <c r="B12" s="20" t="s">
        <v>156</v>
      </c>
      <c r="C12" s="5" t="s">
        <v>82</v>
      </c>
      <c r="D12" s="5">
        <v>7</v>
      </c>
      <c r="E12" s="5">
        <v>0</v>
      </c>
      <c r="F12" s="5">
        <v>3</v>
      </c>
      <c r="G12" s="5">
        <v>9</v>
      </c>
      <c r="H12" s="8">
        <f t="shared" si="0"/>
        <v>50</v>
      </c>
      <c r="I12" s="3">
        <v>1</v>
      </c>
      <c r="J12" s="3">
        <f t="shared" si="1"/>
        <v>10</v>
      </c>
      <c r="K12" s="2">
        <v>0</v>
      </c>
      <c r="L12" s="3">
        <f t="shared" si="2"/>
        <v>0</v>
      </c>
      <c r="M12" s="7">
        <f t="shared" si="3"/>
        <v>60</v>
      </c>
    </row>
    <row r="13" spans="1:13" ht="15.75">
      <c r="A13" s="4">
        <f t="shared" si="4"/>
        <v>11</v>
      </c>
      <c r="B13" s="20" t="s">
        <v>157</v>
      </c>
      <c r="C13" s="5" t="s">
        <v>83</v>
      </c>
      <c r="D13" s="5">
        <v>4</v>
      </c>
      <c r="E13" s="5">
        <v>6</v>
      </c>
      <c r="F13" s="5">
        <v>7</v>
      </c>
      <c r="G13" s="5">
        <v>6</v>
      </c>
      <c r="H13" s="8">
        <f t="shared" si="0"/>
        <v>54</v>
      </c>
      <c r="I13" s="3">
        <v>1</v>
      </c>
      <c r="J13" s="3">
        <f t="shared" si="1"/>
        <v>10</v>
      </c>
      <c r="K13" s="2">
        <v>0</v>
      </c>
      <c r="L13" s="3">
        <f t="shared" si="2"/>
        <v>0</v>
      </c>
      <c r="M13" s="7">
        <f t="shared" si="3"/>
        <v>64</v>
      </c>
    </row>
    <row r="14" spans="1:13" ht="15.75">
      <c r="A14" s="4">
        <f t="shared" si="4"/>
        <v>12</v>
      </c>
      <c r="B14" s="20" t="s">
        <v>158</v>
      </c>
      <c r="C14" s="5" t="s">
        <v>84</v>
      </c>
      <c r="D14" s="5">
        <v>5</v>
      </c>
      <c r="E14" s="5">
        <v>6</v>
      </c>
      <c r="F14" s="5">
        <v>6</v>
      </c>
      <c r="G14" s="5">
        <v>9</v>
      </c>
      <c r="H14" s="8">
        <f t="shared" si="0"/>
        <v>63.99999999999999</v>
      </c>
      <c r="I14" s="3">
        <v>0</v>
      </c>
      <c r="J14" s="3">
        <f t="shared" si="1"/>
        <v>0</v>
      </c>
      <c r="K14" s="2">
        <v>0</v>
      </c>
      <c r="L14" s="3">
        <f t="shared" si="2"/>
        <v>0</v>
      </c>
      <c r="M14" s="7">
        <f t="shared" si="3"/>
        <v>63.99999999999999</v>
      </c>
    </row>
    <row r="15" spans="1:13" ht="15.75">
      <c r="A15" s="4">
        <f t="shared" si="4"/>
        <v>13</v>
      </c>
      <c r="B15" s="20" t="s">
        <v>159</v>
      </c>
      <c r="C15" s="5" t="s">
        <v>81</v>
      </c>
      <c r="D15" s="5">
        <v>7</v>
      </c>
      <c r="E15" s="5">
        <v>1</v>
      </c>
      <c r="F15" s="5">
        <v>2</v>
      </c>
      <c r="G15" s="5">
        <v>9</v>
      </c>
      <c r="H15" s="8">
        <f t="shared" si="0"/>
        <v>52</v>
      </c>
      <c r="I15" s="3">
        <v>1</v>
      </c>
      <c r="J15" s="3">
        <f t="shared" si="1"/>
        <v>10</v>
      </c>
      <c r="K15" s="2">
        <v>0</v>
      </c>
      <c r="L15" s="3">
        <f t="shared" si="2"/>
        <v>0</v>
      </c>
      <c r="M15" s="7">
        <f t="shared" si="3"/>
        <v>62</v>
      </c>
    </row>
    <row r="16" spans="1:13" ht="15.75">
      <c r="A16" s="4">
        <f t="shared" si="4"/>
        <v>14</v>
      </c>
      <c r="B16" s="20" t="s">
        <v>160</v>
      </c>
      <c r="C16" s="5" t="s">
        <v>85</v>
      </c>
      <c r="D16" s="5">
        <v>7</v>
      </c>
      <c r="E16" s="5">
        <v>0</v>
      </c>
      <c r="F16" s="5">
        <v>5</v>
      </c>
      <c r="G16" s="5">
        <v>5</v>
      </c>
      <c r="H16" s="8">
        <f t="shared" si="0"/>
        <v>41.99999999999999</v>
      </c>
      <c r="I16" s="3">
        <v>1</v>
      </c>
      <c r="J16" s="3">
        <f t="shared" si="1"/>
        <v>10</v>
      </c>
      <c r="K16" s="2">
        <v>0</v>
      </c>
      <c r="L16" s="3">
        <f t="shared" si="2"/>
        <v>0</v>
      </c>
      <c r="M16" s="7">
        <f t="shared" si="3"/>
        <v>51.99999999999999</v>
      </c>
    </row>
    <row r="17" spans="1:13" ht="15.75">
      <c r="A17" s="4">
        <f t="shared" si="4"/>
        <v>15</v>
      </c>
      <c r="B17" s="20" t="s">
        <v>161</v>
      </c>
      <c r="C17" s="5" t="s">
        <v>86</v>
      </c>
      <c r="D17" s="5">
        <v>5</v>
      </c>
      <c r="E17" s="5">
        <v>6</v>
      </c>
      <c r="F17" s="5">
        <v>6</v>
      </c>
      <c r="G17" s="5">
        <v>9</v>
      </c>
      <c r="H17" s="8">
        <f t="shared" si="0"/>
        <v>63.99999999999999</v>
      </c>
      <c r="I17" s="3">
        <v>1</v>
      </c>
      <c r="J17" s="3">
        <f t="shared" si="1"/>
        <v>10</v>
      </c>
      <c r="K17" s="2">
        <v>0</v>
      </c>
      <c r="L17" s="3">
        <f t="shared" si="2"/>
        <v>0</v>
      </c>
      <c r="M17" s="7">
        <f t="shared" si="3"/>
        <v>74</v>
      </c>
    </row>
    <row r="18" spans="1:13" ht="15.75">
      <c r="A18" s="4">
        <f t="shared" si="4"/>
        <v>16</v>
      </c>
      <c r="B18" s="20" t="s">
        <v>162</v>
      </c>
      <c r="C18" s="5" t="s">
        <v>87</v>
      </c>
      <c r="D18" s="5">
        <v>5</v>
      </c>
      <c r="E18" s="5">
        <v>4</v>
      </c>
      <c r="F18" s="5">
        <v>5</v>
      </c>
      <c r="G18" s="5">
        <v>9</v>
      </c>
      <c r="H18" s="8">
        <f t="shared" si="0"/>
        <v>57</v>
      </c>
      <c r="I18" s="3">
        <v>1</v>
      </c>
      <c r="J18" s="3">
        <f t="shared" si="1"/>
        <v>10</v>
      </c>
      <c r="K18" s="2">
        <v>0</v>
      </c>
      <c r="L18" s="3">
        <f t="shared" si="2"/>
        <v>0</v>
      </c>
      <c r="M18" s="7">
        <f t="shared" si="3"/>
        <v>67</v>
      </c>
    </row>
    <row r="19" spans="1:13" ht="15.75">
      <c r="A19" s="4">
        <f t="shared" si="4"/>
        <v>17</v>
      </c>
      <c r="B19" s="20" t="s">
        <v>163</v>
      </c>
      <c r="C19" s="5" t="s">
        <v>81</v>
      </c>
      <c r="D19" s="5">
        <v>7</v>
      </c>
      <c r="E19" s="5">
        <v>8</v>
      </c>
      <c r="F19" s="5">
        <v>7</v>
      </c>
      <c r="G19" s="5">
        <v>4</v>
      </c>
      <c r="H19" s="8">
        <f t="shared" si="0"/>
        <v>65.5</v>
      </c>
      <c r="I19" s="3">
        <v>1</v>
      </c>
      <c r="J19" s="3">
        <f t="shared" si="1"/>
        <v>10</v>
      </c>
      <c r="K19" s="2">
        <v>0</v>
      </c>
      <c r="L19" s="3">
        <f t="shared" si="2"/>
        <v>0</v>
      </c>
      <c r="M19" s="7">
        <f t="shared" si="3"/>
        <v>75.5</v>
      </c>
    </row>
    <row r="20" spans="1:13" ht="15.75">
      <c r="A20" s="4">
        <f t="shared" si="4"/>
        <v>18</v>
      </c>
      <c r="B20" s="20" t="s">
        <v>164</v>
      </c>
      <c r="C20" s="5" t="s">
        <v>88</v>
      </c>
      <c r="D20" s="5">
        <v>7</v>
      </c>
      <c r="E20" s="5">
        <v>7</v>
      </c>
      <c r="F20" s="5">
        <v>6</v>
      </c>
      <c r="G20" s="5">
        <v>4</v>
      </c>
      <c r="H20" s="8">
        <f t="shared" si="0"/>
        <v>61.5</v>
      </c>
      <c r="I20" s="3">
        <v>1</v>
      </c>
      <c r="J20" s="3">
        <f t="shared" si="1"/>
        <v>10</v>
      </c>
      <c r="K20" s="2">
        <v>0</v>
      </c>
      <c r="L20" s="3">
        <f t="shared" si="2"/>
        <v>0</v>
      </c>
      <c r="M20" s="7">
        <f t="shared" si="3"/>
        <v>71.5</v>
      </c>
    </row>
    <row r="21" spans="1:13" ht="15.75">
      <c r="A21" s="4">
        <f t="shared" si="4"/>
        <v>19</v>
      </c>
      <c r="B21" s="20" t="s">
        <v>165</v>
      </c>
      <c r="C21" s="5" t="s">
        <v>84</v>
      </c>
      <c r="D21" s="5">
        <v>6</v>
      </c>
      <c r="E21" s="5">
        <v>7</v>
      </c>
      <c r="F21" s="5">
        <v>7</v>
      </c>
      <c r="G21" s="5">
        <v>8</v>
      </c>
      <c r="H21" s="8">
        <f t="shared" si="0"/>
        <v>69</v>
      </c>
      <c r="I21" s="3">
        <v>1</v>
      </c>
      <c r="J21" s="3">
        <f t="shared" si="1"/>
        <v>10</v>
      </c>
      <c r="K21" s="2">
        <v>0</v>
      </c>
      <c r="L21" s="3">
        <f t="shared" si="2"/>
        <v>0</v>
      </c>
      <c r="M21" s="7">
        <f t="shared" si="3"/>
        <v>79</v>
      </c>
    </row>
    <row r="22" spans="1:13" ht="15.75">
      <c r="A22" s="4">
        <f t="shared" si="4"/>
        <v>20</v>
      </c>
      <c r="B22" s="20" t="s">
        <v>166</v>
      </c>
      <c r="C22" s="5" t="s">
        <v>91</v>
      </c>
      <c r="D22" s="5">
        <v>8</v>
      </c>
      <c r="E22" s="5">
        <v>9</v>
      </c>
      <c r="F22" s="5">
        <v>8</v>
      </c>
      <c r="G22" s="5">
        <v>8</v>
      </c>
      <c r="H22" s="8">
        <f t="shared" si="0"/>
        <v>82.99999999999999</v>
      </c>
      <c r="I22" s="3">
        <v>1</v>
      </c>
      <c r="J22" s="3">
        <f t="shared" si="1"/>
        <v>10</v>
      </c>
      <c r="K22" s="2">
        <v>0</v>
      </c>
      <c r="L22" s="3">
        <f t="shared" si="2"/>
        <v>0</v>
      </c>
      <c r="M22" s="7">
        <f t="shared" si="3"/>
        <v>92.99999999999999</v>
      </c>
    </row>
    <row r="23" spans="1:13" ht="15.75">
      <c r="A23" s="4">
        <f t="shared" si="4"/>
        <v>21</v>
      </c>
      <c r="B23" s="20" t="s">
        <v>167</v>
      </c>
      <c r="C23" s="5" t="s">
        <v>92</v>
      </c>
      <c r="D23" s="5">
        <v>6</v>
      </c>
      <c r="E23" s="5">
        <v>8</v>
      </c>
      <c r="F23" s="5">
        <v>7</v>
      </c>
      <c r="G23" s="5">
        <v>5</v>
      </c>
      <c r="H23" s="8">
        <f t="shared" si="0"/>
        <v>64.5</v>
      </c>
      <c r="I23" s="3">
        <v>1</v>
      </c>
      <c r="J23" s="3">
        <f t="shared" si="1"/>
        <v>10</v>
      </c>
      <c r="K23" s="2">
        <v>0</v>
      </c>
      <c r="L23" s="3">
        <f t="shared" si="2"/>
        <v>0</v>
      </c>
      <c r="M23" s="7">
        <f t="shared" si="3"/>
        <v>74.5</v>
      </c>
    </row>
    <row r="24" spans="1:13" ht="15.75">
      <c r="A24" s="4">
        <f t="shared" si="4"/>
        <v>22</v>
      </c>
      <c r="B24" s="20" t="s">
        <v>168</v>
      </c>
      <c r="C24" s="5" t="s">
        <v>84</v>
      </c>
      <c r="D24" s="5">
        <v>8</v>
      </c>
      <c r="E24" s="5">
        <v>7</v>
      </c>
      <c r="F24" s="5">
        <v>8</v>
      </c>
      <c r="G24" s="5">
        <v>9</v>
      </c>
      <c r="H24" s="8">
        <f t="shared" si="0"/>
        <v>79.5</v>
      </c>
      <c r="I24" s="3">
        <v>1</v>
      </c>
      <c r="J24" s="3">
        <f t="shared" si="1"/>
        <v>10</v>
      </c>
      <c r="K24" s="2">
        <v>0</v>
      </c>
      <c r="L24" s="3">
        <f t="shared" si="2"/>
        <v>0</v>
      </c>
      <c r="M24" s="7">
        <f t="shared" si="3"/>
        <v>89.5</v>
      </c>
    </row>
    <row r="25" spans="1:13" ht="15.75">
      <c r="A25" s="4">
        <f t="shared" si="4"/>
        <v>23</v>
      </c>
      <c r="B25" s="20" t="s">
        <v>169</v>
      </c>
      <c r="C25" s="5" t="s">
        <v>81</v>
      </c>
      <c r="D25" s="5">
        <v>6</v>
      </c>
      <c r="E25" s="5">
        <v>5</v>
      </c>
      <c r="F25" s="5">
        <v>6</v>
      </c>
      <c r="G25" s="5">
        <v>5</v>
      </c>
      <c r="H25" s="8">
        <f t="shared" si="0"/>
        <v>54.49999999999999</v>
      </c>
      <c r="I25" s="3">
        <v>0</v>
      </c>
      <c r="J25" s="3">
        <f t="shared" si="1"/>
        <v>0</v>
      </c>
      <c r="K25" s="2">
        <v>0</v>
      </c>
      <c r="L25" s="3">
        <f t="shared" si="2"/>
        <v>0</v>
      </c>
      <c r="M25" s="7">
        <f t="shared" si="3"/>
        <v>54.49999999999999</v>
      </c>
    </row>
    <row r="26" spans="1:13" ht="15.75">
      <c r="A26" s="4">
        <f t="shared" si="4"/>
        <v>24</v>
      </c>
      <c r="B26" s="20" t="s">
        <v>170</v>
      </c>
      <c r="C26" s="5" t="s">
        <v>93</v>
      </c>
      <c r="D26" s="5">
        <v>6</v>
      </c>
      <c r="E26" s="5">
        <v>5</v>
      </c>
      <c r="F26" s="5">
        <v>5</v>
      </c>
      <c r="G26" s="5">
        <v>9</v>
      </c>
      <c r="H26" s="8">
        <f t="shared" si="0"/>
        <v>63.5</v>
      </c>
      <c r="I26" s="3">
        <v>1</v>
      </c>
      <c r="J26" s="3">
        <f t="shared" si="1"/>
        <v>10</v>
      </c>
      <c r="K26" s="2">
        <v>0</v>
      </c>
      <c r="L26" s="3">
        <f t="shared" si="2"/>
        <v>0</v>
      </c>
      <c r="M26" s="7">
        <f t="shared" si="3"/>
        <v>73.5</v>
      </c>
    </row>
    <row r="27" spans="1:13" ht="15.75">
      <c r="A27" s="4">
        <f t="shared" si="4"/>
        <v>25</v>
      </c>
      <c r="B27" s="20" t="s">
        <v>171</v>
      </c>
      <c r="C27" s="5" t="s">
        <v>94</v>
      </c>
      <c r="D27" s="5">
        <v>6</v>
      </c>
      <c r="E27" s="5">
        <v>4</v>
      </c>
      <c r="F27" s="5">
        <v>5</v>
      </c>
      <c r="G27" s="5">
        <v>8</v>
      </c>
      <c r="H27" s="8">
        <f t="shared" si="0"/>
        <v>58</v>
      </c>
      <c r="I27" s="3">
        <v>1</v>
      </c>
      <c r="J27" s="3">
        <f t="shared" si="1"/>
        <v>10</v>
      </c>
      <c r="K27" s="2">
        <v>0</v>
      </c>
      <c r="L27" s="3">
        <f t="shared" si="2"/>
        <v>0</v>
      </c>
      <c r="M27" s="7">
        <f t="shared" si="3"/>
        <v>68</v>
      </c>
    </row>
    <row r="28" spans="1:13" ht="15.75">
      <c r="A28" s="4">
        <f t="shared" si="4"/>
        <v>26</v>
      </c>
      <c r="B28" s="20" t="s">
        <v>172</v>
      </c>
      <c r="C28" s="5" t="s">
        <v>96</v>
      </c>
      <c r="D28" s="5">
        <v>6</v>
      </c>
      <c r="E28" s="5">
        <v>5</v>
      </c>
      <c r="F28" s="5">
        <v>6</v>
      </c>
      <c r="G28" s="5">
        <v>8</v>
      </c>
      <c r="H28" s="8">
        <f t="shared" si="0"/>
        <v>61.99999999999999</v>
      </c>
      <c r="I28" s="3">
        <v>1</v>
      </c>
      <c r="J28" s="3">
        <f t="shared" si="1"/>
        <v>10</v>
      </c>
      <c r="K28" s="2">
        <v>0</v>
      </c>
      <c r="L28" s="3">
        <f t="shared" si="2"/>
        <v>0</v>
      </c>
      <c r="M28" s="7">
        <f t="shared" si="3"/>
        <v>72</v>
      </c>
    </row>
    <row r="29" spans="1:13" ht="15.75">
      <c r="A29" s="4">
        <f t="shared" si="4"/>
        <v>27</v>
      </c>
      <c r="B29" s="20" t="s">
        <v>173</v>
      </c>
      <c r="C29" s="5" t="s">
        <v>87</v>
      </c>
      <c r="D29" s="5">
        <v>5</v>
      </c>
      <c r="E29" s="5">
        <v>4</v>
      </c>
      <c r="F29" s="5">
        <v>3</v>
      </c>
      <c r="G29" s="5">
        <v>4</v>
      </c>
      <c r="H29" s="8">
        <f t="shared" si="0"/>
        <v>42.5</v>
      </c>
      <c r="I29" s="3">
        <v>0</v>
      </c>
      <c r="J29" s="3">
        <f t="shared" si="1"/>
        <v>0</v>
      </c>
      <c r="K29" s="2">
        <v>0</v>
      </c>
      <c r="L29" s="3">
        <f t="shared" si="2"/>
        <v>0</v>
      </c>
      <c r="M29" s="7">
        <f t="shared" si="3"/>
        <v>42.5</v>
      </c>
    </row>
    <row r="30" spans="1:13" ht="15.75">
      <c r="A30" s="4">
        <f t="shared" si="4"/>
        <v>28</v>
      </c>
      <c r="B30" s="20" t="s">
        <v>174</v>
      </c>
      <c r="C30" s="5" t="s">
        <v>97</v>
      </c>
      <c r="D30" s="5">
        <v>4</v>
      </c>
      <c r="E30" s="5">
        <v>0</v>
      </c>
      <c r="F30" s="5">
        <v>0</v>
      </c>
      <c r="G30" s="5">
        <v>5</v>
      </c>
      <c r="H30" s="8">
        <f t="shared" si="0"/>
        <v>26.5</v>
      </c>
      <c r="I30" s="3">
        <v>0</v>
      </c>
      <c r="J30" s="3">
        <f t="shared" si="1"/>
        <v>0</v>
      </c>
      <c r="K30" s="2">
        <v>0</v>
      </c>
      <c r="L30" s="3">
        <f t="shared" si="2"/>
        <v>0</v>
      </c>
      <c r="M30" s="7">
        <f t="shared" si="3"/>
        <v>26.5</v>
      </c>
    </row>
    <row r="31" spans="1:13" ht="15.75">
      <c r="A31" s="4">
        <f t="shared" si="4"/>
        <v>29</v>
      </c>
      <c r="B31" s="20" t="s">
        <v>175</v>
      </c>
      <c r="C31" s="5" t="s">
        <v>85</v>
      </c>
      <c r="D31" s="5">
        <v>3</v>
      </c>
      <c r="E31" s="5">
        <v>2</v>
      </c>
      <c r="F31" s="5">
        <v>3</v>
      </c>
      <c r="G31" s="5">
        <v>5</v>
      </c>
      <c r="H31" s="8">
        <f t="shared" si="0"/>
        <v>31.999999999999996</v>
      </c>
      <c r="I31" s="3">
        <v>0</v>
      </c>
      <c r="J31" s="3">
        <f t="shared" si="1"/>
        <v>0</v>
      </c>
      <c r="K31" s="2">
        <v>1</v>
      </c>
      <c r="L31" s="3">
        <f t="shared" si="2"/>
        <v>5</v>
      </c>
      <c r="M31" s="7">
        <f t="shared" si="3"/>
        <v>37</v>
      </c>
    </row>
    <row r="32" spans="1:13" ht="15.75">
      <c r="A32" s="4">
        <f t="shared" si="4"/>
        <v>30</v>
      </c>
      <c r="B32" s="20" t="s">
        <v>176</v>
      </c>
      <c r="C32" s="5" t="s">
        <v>81</v>
      </c>
      <c r="D32" s="5">
        <v>5</v>
      </c>
      <c r="E32" s="5">
        <v>0</v>
      </c>
      <c r="F32" s="5">
        <v>2</v>
      </c>
      <c r="G32" s="5">
        <v>7</v>
      </c>
      <c r="H32" s="8">
        <f t="shared" si="0"/>
        <v>37</v>
      </c>
      <c r="I32" s="3">
        <v>0</v>
      </c>
      <c r="J32" s="3">
        <f t="shared" si="1"/>
        <v>0</v>
      </c>
      <c r="K32" s="2">
        <v>0</v>
      </c>
      <c r="L32" s="3">
        <f t="shared" si="2"/>
        <v>0</v>
      </c>
      <c r="M32" s="7">
        <f t="shared" si="3"/>
        <v>37</v>
      </c>
    </row>
    <row r="33" spans="1:13" ht="15.75">
      <c r="A33" s="4">
        <f t="shared" si="4"/>
        <v>31</v>
      </c>
      <c r="B33" s="20" t="s">
        <v>177</v>
      </c>
      <c r="C33" s="5" t="s">
        <v>94</v>
      </c>
      <c r="D33" s="5">
        <v>8</v>
      </c>
      <c r="E33" s="5">
        <v>2</v>
      </c>
      <c r="F33" s="5">
        <v>4</v>
      </c>
      <c r="G33" s="5">
        <v>9</v>
      </c>
      <c r="H33" s="8">
        <f t="shared" si="0"/>
        <v>60.499999999999986</v>
      </c>
      <c r="I33" s="3">
        <v>1</v>
      </c>
      <c r="J33" s="3">
        <f t="shared" si="1"/>
        <v>10</v>
      </c>
      <c r="K33" s="2">
        <v>0</v>
      </c>
      <c r="L33" s="3">
        <f t="shared" si="2"/>
        <v>0</v>
      </c>
      <c r="M33" s="7">
        <f t="shared" si="3"/>
        <v>70.49999999999999</v>
      </c>
    </row>
    <row r="34" spans="1:13" ht="15.75">
      <c r="A34" s="4">
        <f t="shared" si="4"/>
        <v>32</v>
      </c>
      <c r="B34" s="20" t="s">
        <v>178</v>
      </c>
      <c r="C34" s="5" t="s">
        <v>84</v>
      </c>
      <c r="D34" s="5">
        <v>4</v>
      </c>
      <c r="E34" s="5">
        <v>2</v>
      </c>
      <c r="F34" s="5">
        <v>3</v>
      </c>
      <c r="G34" s="5">
        <v>5</v>
      </c>
      <c r="H34" s="8">
        <f t="shared" si="0"/>
        <v>35.5</v>
      </c>
      <c r="I34" s="3">
        <v>1</v>
      </c>
      <c r="J34" s="3">
        <f t="shared" si="1"/>
        <v>10</v>
      </c>
      <c r="K34" s="2">
        <v>1</v>
      </c>
      <c r="L34" s="3">
        <f t="shared" si="2"/>
        <v>5</v>
      </c>
      <c r="M34" s="7">
        <f t="shared" si="3"/>
        <v>50.5</v>
      </c>
    </row>
    <row r="35" spans="1:13" ht="15.75">
      <c r="A35" s="4">
        <f t="shared" si="4"/>
        <v>33</v>
      </c>
      <c r="B35" s="20" t="s">
        <v>179</v>
      </c>
      <c r="C35" s="5" t="s">
        <v>98</v>
      </c>
      <c r="D35" s="5">
        <v>6</v>
      </c>
      <c r="E35" s="5">
        <v>4</v>
      </c>
      <c r="F35" s="5">
        <v>5</v>
      </c>
      <c r="G35" s="5">
        <v>4</v>
      </c>
      <c r="H35" s="8">
        <f aca="true" t="shared" si="5" ref="H35:H66">10*((D35*$D$1)+(F35*$F$1)+(G35*$G$1)+(E35*$E$1))</f>
        <v>48</v>
      </c>
      <c r="I35" s="3">
        <v>0</v>
      </c>
      <c r="J35" s="3">
        <f aca="true" t="shared" si="6" ref="J35:J66">IF(I35=0,0,J$1)</f>
        <v>0</v>
      </c>
      <c r="K35" s="2">
        <v>0</v>
      </c>
      <c r="L35" s="3">
        <f aca="true" t="shared" si="7" ref="L35:L66">IF(K35=0,0,L$1)</f>
        <v>0</v>
      </c>
      <c r="M35" s="7">
        <f t="shared" si="3"/>
        <v>48</v>
      </c>
    </row>
    <row r="36" spans="1:13" ht="15.75">
      <c r="A36" s="4">
        <f t="shared" si="4"/>
        <v>34</v>
      </c>
      <c r="B36" s="20" t="s">
        <v>180</v>
      </c>
      <c r="C36" s="5" t="s">
        <v>81</v>
      </c>
      <c r="D36" s="5">
        <v>6</v>
      </c>
      <c r="E36" s="5">
        <v>5</v>
      </c>
      <c r="F36" s="5">
        <v>6</v>
      </c>
      <c r="G36" s="5">
        <v>9</v>
      </c>
      <c r="H36" s="8">
        <f t="shared" si="5"/>
        <v>64.5</v>
      </c>
      <c r="I36" s="3">
        <v>1</v>
      </c>
      <c r="J36" s="3">
        <f t="shared" si="6"/>
        <v>10</v>
      </c>
      <c r="K36" s="2">
        <v>0</v>
      </c>
      <c r="L36" s="3">
        <f t="shared" si="7"/>
        <v>0</v>
      </c>
      <c r="M36" s="7">
        <f t="shared" si="3"/>
        <v>74.5</v>
      </c>
    </row>
    <row r="37" spans="1:13" ht="15.75">
      <c r="A37" s="4">
        <f t="shared" si="4"/>
        <v>35</v>
      </c>
      <c r="B37" s="20" t="s">
        <v>181</v>
      </c>
      <c r="C37" s="5" t="s">
        <v>81</v>
      </c>
      <c r="D37" s="5">
        <v>4</v>
      </c>
      <c r="E37" s="5">
        <v>3</v>
      </c>
      <c r="F37" s="5">
        <v>5</v>
      </c>
      <c r="G37" s="5">
        <v>9</v>
      </c>
      <c r="H37" s="8">
        <f t="shared" si="5"/>
        <v>50.50000000000001</v>
      </c>
      <c r="I37" s="3">
        <v>1</v>
      </c>
      <c r="J37" s="3">
        <f t="shared" si="6"/>
        <v>10</v>
      </c>
      <c r="K37" s="2">
        <v>0</v>
      </c>
      <c r="L37" s="3">
        <f t="shared" si="7"/>
        <v>0</v>
      </c>
      <c r="M37" s="7">
        <f t="shared" si="3"/>
        <v>60.50000000000001</v>
      </c>
    </row>
    <row r="38" spans="1:13" ht="15.75">
      <c r="A38" s="4">
        <f t="shared" si="4"/>
        <v>36</v>
      </c>
      <c r="B38" s="20" t="s">
        <v>182</v>
      </c>
      <c r="C38" s="5" t="s">
        <v>81</v>
      </c>
      <c r="D38" s="5">
        <v>6</v>
      </c>
      <c r="E38" s="5">
        <v>0</v>
      </c>
      <c r="F38" s="5">
        <v>0</v>
      </c>
      <c r="G38" s="5">
        <v>8</v>
      </c>
      <c r="H38" s="8">
        <f t="shared" si="5"/>
        <v>41</v>
      </c>
      <c r="I38" s="3">
        <v>1</v>
      </c>
      <c r="J38" s="3">
        <f t="shared" si="6"/>
        <v>10</v>
      </c>
      <c r="K38" s="2">
        <v>0</v>
      </c>
      <c r="L38" s="3">
        <f t="shared" si="7"/>
        <v>0</v>
      </c>
      <c r="M38" s="7">
        <f t="shared" si="3"/>
        <v>51</v>
      </c>
    </row>
    <row r="39" spans="1:13" ht="15.75">
      <c r="A39" s="4">
        <f t="shared" si="4"/>
        <v>37</v>
      </c>
      <c r="B39" s="20" t="s">
        <v>183</v>
      </c>
      <c r="C39" s="5" t="s">
        <v>99</v>
      </c>
      <c r="D39" s="5">
        <v>5</v>
      </c>
      <c r="E39" s="5">
        <v>4</v>
      </c>
      <c r="F39" s="5">
        <v>6</v>
      </c>
      <c r="G39" s="5">
        <v>9</v>
      </c>
      <c r="H39" s="8">
        <f t="shared" si="5"/>
        <v>58</v>
      </c>
      <c r="I39" s="3">
        <v>1</v>
      </c>
      <c r="J39" s="3">
        <f t="shared" si="6"/>
        <v>10</v>
      </c>
      <c r="K39" s="2">
        <v>0</v>
      </c>
      <c r="L39" s="3">
        <f t="shared" si="7"/>
        <v>0</v>
      </c>
      <c r="M39" s="7">
        <f t="shared" si="3"/>
        <v>68</v>
      </c>
    </row>
    <row r="40" spans="1:13" ht="15.75">
      <c r="A40" s="4">
        <f t="shared" si="4"/>
        <v>38</v>
      </c>
      <c r="B40" s="20" t="s">
        <v>184</v>
      </c>
      <c r="C40" s="5" t="s">
        <v>82</v>
      </c>
      <c r="D40" s="5">
        <v>2</v>
      </c>
      <c r="E40" s="5">
        <v>2</v>
      </c>
      <c r="F40" s="5">
        <v>3</v>
      </c>
      <c r="G40" s="5">
        <v>4</v>
      </c>
      <c r="H40" s="8">
        <f t="shared" si="5"/>
        <v>26</v>
      </c>
      <c r="I40" s="3">
        <v>0</v>
      </c>
      <c r="J40" s="3">
        <f t="shared" si="6"/>
        <v>0</v>
      </c>
      <c r="K40" s="2">
        <v>0</v>
      </c>
      <c r="L40" s="3">
        <f t="shared" si="7"/>
        <v>0</v>
      </c>
      <c r="M40" s="7">
        <f t="shared" si="3"/>
        <v>26</v>
      </c>
    </row>
    <row r="41" spans="1:13" ht="15.75">
      <c r="A41" s="4">
        <f t="shared" si="4"/>
        <v>39</v>
      </c>
      <c r="B41" s="20" t="s">
        <v>185</v>
      </c>
      <c r="C41" s="5" t="s">
        <v>100</v>
      </c>
      <c r="D41" s="5">
        <v>6</v>
      </c>
      <c r="E41" s="5">
        <v>5</v>
      </c>
      <c r="F41" s="5">
        <v>7</v>
      </c>
      <c r="G41" s="5">
        <v>9</v>
      </c>
      <c r="H41" s="8">
        <f t="shared" si="5"/>
        <v>65.5</v>
      </c>
      <c r="I41" s="3">
        <v>1</v>
      </c>
      <c r="J41" s="3">
        <f t="shared" si="6"/>
        <v>10</v>
      </c>
      <c r="K41" s="2">
        <v>0</v>
      </c>
      <c r="L41" s="3">
        <f t="shared" si="7"/>
        <v>0</v>
      </c>
      <c r="M41" s="7">
        <f t="shared" si="3"/>
        <v>75.5</v>
      </c>
    </row>
    <row r="42" spans="1:13" ht="15.75">
      <c r="A42" s="4">
        <f t="shared" si="4"/>
        <v>40</v>
      </c>
      <c r="B42" s="20" t="s">
        <v>186</v>
      </c>
      <c r="C42" s="5" t="s">
        <v>100</v>
      </c>
      <c r="D42" s="5">
        <v>2</v>
      </c>
      <c r="E42" s="5">
        <v>3</v>
      </c>
      <c r="F42" s="5">
        <v>5</v>
      </c>
      <c r="G42" s="5">
        <v>7</v>
      </c>
      <c r="H42" s="8">
        <f t="shared" si="5"/>
        <v>38.5</v>
      </c>
      <c r="I42" s="3">
        <v>0</v>
      </c>
      <c r="J42" s="3">
        <f t="shared" si="6"/>
        <v>0</v>
      </c>
      <c r="K42" s="2">
        <v>0</v>
      </c>
      <c r="L42" s="3">
        <f t="shared" si="7"/>
        <v>0</v>
      </c>
      <c r="M42" s="7">
        <f t="shared" si="3"/>
        <v>38.5</v>
      </c>
    </row>
    <row r="43" spans="1:13" ht="15.75">
      <c r="A43" s="4">
        <f t="shared" si="4"/>
        <v>41</v>
      </c>
      <c r="B43" s="20" t="s">
        <v>187</v>
      </c>
      <c r="C43" s="5" t="s">
        <v>85</v>
      </c>
      <c r="D43" s="5">
        <v>5</v>
      </c>
      <c r="E43" s="5">
        <v>0</v>
      </c>
      <c r="F43" s="5">
        <v>5</v>
      </c>
      <c r="G43" s="5">
        <v>5</v>
      </c>
      <c r="H43" s="8">
        <f t="shared" si="5"/>
        <v>35</v>
      </c>
      <c r="I43" s="3">
        <v>1</v>
      </c>
      <c r="J43" s="3">
        <f t="shared" si="6"/>
        <v>10</v>
      </c>
      <c r="K43" s="2">
        <v>0</v>
      </c>
      <c r="L43" s="3">
        <f t="shared" si="7"/>
        <v>0</v>
      </c>
      <c r="M43" s="7">
        <f t="shared" si="3"/>
        <v>45</v>
      </c>
    </row>
    <row r="44" spans="1:13" ht="15.75">
      <c r="A44" s="4">
        <f t="shared" si="4"/>
        <v>42</v>
      </c>
      <c r="B44" s="20" t="s">
        <v>188</v>
      </c>
      <c r="C44" s="5" t="s">
        <v>78</v>
      </c>
      <c r="D44" s="5">
        <v>2</v>
      </c>
      <c r="E44" s="5">
        <v>0</v>
      </c>
      <c r="F44" s="5">
        <v>0</v>
      </c>
      <c r="G44" s="5">
        <v>6</v>
      </c>
      <c r="H44" s="8">
        <f t="shared" si="5"/>
        <v>22</v>
      </c>
      <c r="I44" s="3">
        <v>1</v>
      </c>
      <c r="J44" s="3">
        <f t="shared" si="6"/>
        <v>10</v>
      </c>
      <c r="K44" s="2">
        <v>0</v>
      </c>
      <c r="L44" s="3">
        <f t="shared" si="7"/>
        <v>0</v>
      </c>
      <c r="M44" s="7">
        <f t="shared" si="3"/>
        <v>32</v>
      </c>
    </row>
    <row r="45" spans="1:13" ht="15.75">
      <c r="A45" s="4">
        <f t="shared" si="4"/>
        <v>43</v>
      </c>
      <c r="B45" s="20" t="s">
        <v>189</v>
      </c>
      <c r="C45" s="5" t="s">
        <v>101</v>
      </c>
      <c r="D45" s="5">
        <v>5</v>
      </c>
      <c r="E45" s="5">
        <v>3</v>
      </c>
      <c r="F45" s="5">
        <v>5</v>
      </c>
      <c r="G45" s="5">
        <v>9</v>
      </c>
      <c r="H45" s="8">
        <f t="shared" si="5"/>
        <v>54</v>
      </c>
      <c r="I45" s="3">
        <v>0</v>
      </c>
      <c r="J45" s="3">
        <f t="shared" si="6"/>
        <v>0</v>
      </c>
      <c r="K45" s="2">
        <v>1</v>
      </c>
      <c r="L45" s="3">
        <f t="shared" si="7"/>
        <v>5</v>
      </c>
      <c r="M45" s="7">
        <f t="shared" si="3"/>
        <v>59</v>
      </c>
    </row>
    <row r="46" spans="1:13" ht="15.75">
      <c r="A46" s="4">
        <f t="shared" si="4"/>
        <v>44</v>
      </c>
      <c r="B46" s="20" t="s">
        <v>190</v>
      </c>
      <c r="C46" s="5" t="s">
        <v>102</v>
      </c>
      <c r="D46" s="5">
        <v>3</v>
      </c>
      <c r="E46" s="5">
        <v>0</v>
      </c>
      <c r="F46" s="5">
        <v>3</v>
      </c>
      <c r="G46" s="5">
        <v>5</v>
      </c>
      <c r="H46" s="8">
        <f t="shared" si="5"/>
        <v>25.999999999999996</v>
      </c>
      <c r="I46" s="3">
        <v>1</v>
      </c>
      <c r="J46" s="3">
        <f t="shared" si="6"/>
        <v>10</v>
      </c>
      <c r="K46" s="2">
        <v>0</v>
      </c>
      <c r="L46" s="3">
        <f t="shared" si="7"/>
        <v>0</v>
      </c>
      <c r="M46" s="7">
        <f t="shared" si="3"/>
        <v>36</v>
      </c>
    </row>
    <row r="47" spans="1:13" ht="15.75">
      <c r="A47" s="4">
        <f t="shared" si="4"/>
        <v>45</v>
      </c>
      <c r="B47" s="20" t="s">
        <v>191</v>
      </c>
      <c r="C47" s="5" t="s">
        <v>75</v>
      </c>
      <c r="D47" s="5">
        <v>7</v>
      </c>
      <c r="E47" s="5">
        <v>5</v>
      </c>
      <c r="F47" s="5">
        <v>7</v>
      </c>
      <c r="G47" s="5">
        <v>9</v>
      </c>
      <c r="H47" s="8">
        <f t="shared" si="5"/>
        <v>69</v>
      </c>
      <c r="I47" s="3">
        <v>1</v>
      </c>
      <c r="J47" s="3">
        <f t="shared" si="6"/>
        <v>10</v>
      </c>
      <c r="K47" s="2">
        <v>0</v>
      </c>
      <c r="L47" s="3">
        <f t="shared" si="7"/>
        <v>0</v>
      </c>
      <c r="M47" s="7">
        <f t="shared" si="3"/>
        <v>79</v>
      </c>
    </row>
    <row r="48" spans="1:13" ht="15.75">
      <c r="A48" s="4">
        <f t="shared" si="4"/>
        <v>46</v>
      </c>
      <c r="B48" s="20" t="s">
        <v>192</v>
      </c>
      <c r="C48" s="5" t="s">
        <v>75</v>
      </c>
      <c r="D48" s="5">
        <v>5</v>
      </c>
      <c r="E48" s="5">
        <v>0</v>
      </c>
      <c r="F48" s="5">
        <v>4</v>
      </c>
      <c r="G48" s="5">
        <v>7</v>
      </c>
      <c r="H48" s="8">
        <f t="shared" si="5"/>
        <v>39</v>
      </c>
      <c r="I48" s="3">
        <v>1</v>
      </c>
      <c r="J48" s="3">
        <f t="shared" si="6"/>
        <v>10</v>
      </c>
      <c r="K48" s="2">
        <v>0</v>
      </c>
      <c r="L48" s="3">
        <f t="shared" si="7"/>
        <v>0</v>
      </c>
      <c r="M48" s="7">
        <f t="shared" si="3"/>
        <v>49</v>
      </c>
    </row>
    <row r="49" spans="1:13" ht="15.75">
      <c r="A49" s="4">
        <f t="shared" si="4"/>
        <v>47</v>
      </c>
      <c r="B49" s="20" t="s">
        <v>193</v>
      </c>
      <c r="C49" s="5" t="s">
        <v>75</v>
      </c>
      <c r="D49" s="5">
        <v>4</v>
      </c>
      <c r="E49" s="5">
        <v>0</v>
      </c>
      <c r="F49" s="5">
        <v>2</v>
      </c>
      <c r="G49" s="5">
        <v>5</v>
      </c>
      <c r="H49" s="8">
        <f t="shared" si="5"/>
        <v>28.499999999999996</v>
      </c>
      <c r="I49" s="3">
        <v>0</v>
      </c>
      <c r="J49" s="3">
        <f t="shared" si="6"/>
        <v>0</v>
      </c>
      <c r="K49" s="2">
        <v>0</v>
      </c>
      <c r="L49" s="3">
        <f t="shared" si="7"/>
        <v>0</v>
      </c>
      <c r="M49" s="7">
        <f t="shared" si="3"/>
        <v>28.499999999999996</v>
      </c>
    </row>
    <row r="50" spans="1:18" ht="15.75">
      <c r="A50" s="4">
        <f t="shared" si="4"/>
        <v>48</v>
      </c>
      <c r="B50" s="20" t="s">
        <v>194</v>
      </c>
      <c r="C50" s="5" t="s">
        <v>87</v>
      </c>
      <c r="D50" s="5">
        <v>5</v>
      </c>
      <c r="E50" s="5">
        <v>0</v>
      </c>
      <c r="F50" s="5">
        <v>3</v>
      </c>
      <c r="G50" s="5">
        <v>8</v>
      </c>
      <c r="H50" s="8">
        <f t="shared" si="5"/>
        <v>40.5</v>
      </c>
      <c r="I50" s="3">
        <v>1</v>
      </c>
      <c r="J50" s="3">
        <f t="shared" si="6"/>
        <v>10</v>
      </c>
      <c r="K50" s="2">
        <v>0</v>
      </c>
      <c r="L50" s="3">
        <f t="shared" si="7"/>
        <v>0</v>
      </c>
      <c r="M50" s="7">
        <f t="shared" si="3"/>
        <v>50.5</v>
      </c>
      <c r="R50" s="3" t="s">
        <v>222</v>
      </c>
    </row>
    <row r="51" spans="1:13" ht="15.75">
      <c r="A51" s="4">
        <f t="shared" si="4"/>
        <v>49</v>
      </c>
      <c r="B51" s="20" t="s">
        <v>195</v>
      </c>
      <c r="C51" s="5" t="s">
        <v>94</v>
      </c>
      <c r="D51" s="5">
        <v>4</v>
      </c>
      <c r="E51" s="5">
        <v>0</v>
      </c>
      <c r="F51" s="5">
        <v>3</v>
      </c>
      <c r="G51" s="5">
        <v>9</v>
      </c>
      <c r="H51" s="8">
        <f t="shared" si="5"/>
        <v>39.5</v>
      </c>
      <c r="I51" s="3">
        <v>1</v>
      </c>
      <c r="J51" s="3">
        <f t="shared" si="6"/>
        <v>10</v>
      </c>
      <c r="K51" s="2">
        <v>0</v>
      </c>
      <c r="L51" s="3">
        <f t="shared" si="7"/>
        <v>0</v>
      </c>
      <c r="M51" s="7">
        <f t="shared" si="3"/>
        <v>49.5</v>
      </c>
    </row>
    <row r="52" spans="1:13" ht="15.75">
      <c r="A52" s="4">
        <f t="shared" si="4"/>
        <v>50</v>
      </c>
      <c r="B52" s="20" t="s">
        <v>196</v>
      </c>
      <c r="C52" s="5" t="s">
        <v>87</v>
      </c>
      <c r="D52" s="5">
        <v>3</v>
      </c>
      <c r="E52" s="5">
        <v>0</v>
      </c>
      <c r="F52" s="5">
        <v>2</v>
      </c>
      <c r="G52" s="5">
        <v>7</v>
      </c>
      <c r="H52" s="8">
        <f t="shared" si="5"/>
        <v>30</v>
      </c>
      <c r="I52" s="3">
        <v>1</v>
      </c>
      <c r="J52" s="3">
        <f t="shared" si="6"/>
        <v>10</v>
      </c>
      <c r="K52" s="2">
        <v>0</v>
      </c>
      <c r="L52" s="3">
        <f t="shared" si="7"/>
        <v>0</v>
      </c>
      <c r="M52" s="7">
        <f t="shared" si="3"/>
        <v>40</v>
      </c>
    </row>
    <row r="53" spans="1:13" ht="15.75">
      <c r="A53" s="4">
        <f t="shared" si="4"/>
        <v>51</v>
      </c>
      <c r="B53" s="20" t="s">
        <v>197</v>
      </c>
      <c r="C53" s="5" t="s">
        <v>84</v>
      </c>
      <c r="D53" s="5">
        <v>5</v>
      </c>
      <c r="E53" s="5">
        <v>2</v>
      </c>
      <c r="F53" s="5">
        <v>2</v>
      </c>
      <c r="G53" s="5">
        <v>6</v>
      </c>
      <c r="H53" s="8">
        <f t="shared" si="5"/>
        <v>40.5</v>
      </c>
      <c r="I53" s="3">
        <v>1</v>
      </c>
      <c r="J53" s="3">
        <f t="shared" si="6"/>
        <v>10</v>
      </c>
      <c r="K53" s="2">
        <v>0</v>
      </c>
      <c r="L53" s="3">
        <f t="shared" si="7"/>
        <v>0</v>
      </c>
      <c r="M53" s="7">
        <f t="shared" si="3"/>
        <v>50.5</v>
      </c>
    </row>
    <row r="54" spans="1:13" ht="15.75">
      <c r="A54" s="4">
        <f t="shared" si="4"/>
        <v>52</v>
      </c>
      <c r="B54" s="20" t="s">
        <v>198</v>
      </c>
      <c r="C54" s="5" t="s">
        <v>81</v>
      </c>
      <c r="D54" s="5">
        <v>5</v>
      </c>
      <c r="E54" s="5">
        <v>2</v>
      </c>
      <c r="F54" s="5">
        <v>1</v>
      </c>
      <c r="G54" s="5">
        <v>6</v>
      </c>
      <c r="H54" s="8">
        <f t="shared" si="5"/>
        <v>39.5</v>
      </c>
      <c r="I54" s="3">
        <v>1</v>
      </c>
      <c r="J54" s="3">
        <f t="shared" si="6"/>
        <v>10</v>
      </c>
      <c r="K54" s="2">
        <v>0</v>
      </c>
      <c r="L54" s="3">
        <f t="shared" si="7"/>
        <v>0</v>
      </c>
      <c r="M54" s="7">
        <f t="shared" si="3"/>
        <v>49.5</v>
      </c>
    </row>
    <row r="55" spans="1:13" ht="15.75">
      <c r="A55" s="4">
        <f t="shared" si="4"/>
        <v>53</v>
      </c>
      <c r="B55" s="20" t="s">
        <v>199</v>
      </c>
      <c r="C55" s="5" t="s">
        <v>99</v>
      </c>
      <c r="D55" s="5">
        <v>6</v>
      </c>
      <c r="E55" s="5">
        <v>0</v>
      </c>
      <c r="F55" s="5">
        <v>2</v>
      </c>
      <c r="G55" s="5">
        <v>7</v>
      </c>
      <c r="H55" s="8">
        <f t="shared" si="5"/>
        <v>40.5</v>
      </c>
      <c r="I55" s="3">
        <v>1</v>
      </c>
      <c r="J55" s="3">
        <f t="shared" si="6"/>
        <v>10</v>
      </c>
      <c r="K55" s="2">
        <v>0</v>
      </c>
      <c r="L55" s="3">
        <f t="shared" si="7"/>
        <v>0</v>
      </c>
      <c r="M55" s="7">
        <f t="shared" si="3"/>
        <v>50.5</v>
      </c>
    </row>
    <row r="56" spans="1:13" ht="15.75">
      <c r="A56" s="4">
        <f t="shared" si="4"/>
        <v>54</v>
      </c>
      <c r="B56" s="20" t="s">
        <v>200</v>
      </c>
      <c r="C56" s="5" t="s">
        <v>75</v>
      </c>
      <c r="D56" s="5">
        <v>4</v>
      </c>
      <c r="E56" s="5">
        <v>0</v>
      </c>
      <c r="F56" s="5">
        <v>4</v>
      </c>
      <c r="G56" s="5">
        <v>8</v>
      </c>
      <c r="H56" s="8">
        <f t="shared" si="5"/>
        <v>38</v>
      </c>
      <c r="I56" s="3">
        <v>1</v>
      </c>
      <c r="J56" s="3">
        <f t="shared" si="6"/>
        <v>10</v>
      </c>
      <c r="K56" s="2">
        <v>0</v>
      </c>
      <c r="L56" s="3">
        <f t="shared" si="7"/>
        <v>0</v>
      </c>
      <c r="M56" s="7">
        <f t="shared" si="3"/>
        <v>48</v>
      </c>
    </row>
    <row r="57" spans="1:13" ht="15.75">
      <c r="A57" s="4">
        <f t="shared" si="4"/>
        <v>55</v>
      </c>
      <c r="B57" s="20" t="s">
        <v>201</v>
      </c>
      <c r="C57" s="5" t="s">
        <v>104</v>
      </c>
      <c r="D57" s="5">
        <v>6</v>
      </c>
      <c r="E57" s="5">
        <v>7</v>
      </c>
      <c r="F57" s="5">
        <v>6</v>
      </c>
      <c r="G57" s="5">
        <v>4</v>
      </c>
      <c r="H57" s="8">
        <f t="shared" si="5"/>
        <v>58</v>
      </c>
      <c r="I57" s="3">
        <v>1</v>
      </c>
      <c r="J57" s="3">
        <f t="shared" si="6"/>
        <v>10</v>
      </c>
      <c r="K57" s="2">
        <v>0</v>
      </c>
      <c r="L57" s="3">
        <f t="shared" si="7"/>
        <v>0</v>
      </c>
      <c r="M57" s="7">
        <f t="shared" si="3"/>
        <v>68</v>
      </c>
    </row>
    <row r="58" spans="1:13" ht="15.75">
      <c r="A58" s="4">
        <f t="shared" si="4"/>
        <v>56</v>
      </c>
      <c r="B58" s="20" t="s">
        <v>202</v>
      </c>
      <c r="C58" s="5" t="s">
        <v>81</v>
      </c>
      <c r="D58" s="5">
        <v>2</v>
      </c>
      <c r="E58" s="5">
        <v>0</v>
      </c>
      <c r="F58" s="5">
        <v>3</v>
      </c>
      <c r="G58" s="5">
        <v>5</v>
      </c>
      <c r="H58" s="8">
        <f t="shared" si="5"/>
        <v>22.5</v>
      </c>
      <c r="I58" s="3">
        <v>0</v>
      </c>
      <c r="J58" s="3">
        <f t="shared" si="6"/>
        <v>0</v>
      </c>
      <c r="K58" s="2">
        <v>0</v>
      </c>
      <c r="L58" s="3">
        <f t="shared" si="7"/>
        <v>0</v>
      </c>
      <c r="M58" s="7">
        <f t="shared" si="3"/>
        <v>22.5</v>
      </c>
    </row>
    <row r="59" spans="1:13" ht="15.75">
      <c r="A59" s="4">
        <f t="shared" si="4"/>
        <v>57</v>
      </c>
      <c r="B59" s="20" t="s">
        <v>203</v>
      </c>
      <c r="C59" s="5" t="s">
        <v>105</v>
      </c>
      <c r="D59" s="5">
        <v>3</v>
      </c>
      <c r="E59" s="5">
        <v>2</v>
      </c>
      <c r="F59" s="5">
        <v>1</v>
      </c>
      <c r="G59" s="5">
        <v>3</v>
      </c>
      <c r="H59" s="8">
        <f t="shared" si="5"/>
        <v>25</v>
      </c>
      <c r="I59" s="3">
        <v>0</v>
      </c>
      <c r="J59" s="3">
        <f t="shared" si="6"/>
        <v>0</v>
      </c>
      <c r="K59" s="2">
        <v>0</v>
      </c>
      <c r="L59" s="3">
        <f t="shared" si="7"/>
        <v>0</v>
      </c>
      <c r="M59" s="7">
        <f t="shared" si="3"/>
        <v>25</v>
      </c>
    </row>
    <row r="60" spans="1:13" ht="15.75">
      <c r="A60" s="4">
        <f t="shared" si="4"/>
        <v>58</v>
      </c>
      <c r="B60" s="20" t="s">
        <v>204</v>
      </c>
      <c r="C60" s="5" t="s">
        <v>106</v>
      </c>
      <c r="D60" s="5">
        <v>4</v>
      </c>
      <c r="E60" s="5">
        <v>0</v>
      </c>
      <c r="F60" s="5">
        <v>2</v>
      </c>
      <c r="G60" s="5">
        <v>6</v>
      </c>
      <c r="H60" s="8">
        <f t="shared" si="5"/>
        <v>30.999999999999996</v>
      </c>
      <c r="I60" s="3">
        <v>0</v>
      </c>
      <c r="J60" s="3">
        <f t="shared" si="6"/>
        <v>0</v>
      </c>
      <c r="K60" s="2">
        <v>0</v>
      </c>
      <c r="L60" s="3">
        <f t="shared" si="7"/>
        <v>0</v>
      </c>
      <c r="M60" s="7">
        <f t="shared" si="3"/>
        <v>30.999999999999996</v>
      </c>
    </row>
    <row r="61" spans="1:13" ht="15.75">
      <c r="A61" s="4">
        <f t="shared" si="4"/>
        <v>59</v>
      </c>
      <c r="B61" s="20" t="s">
        <v>205</v>
      </c>
      <c r="C61" s="5" t="s">
        <v>74</v>
      </c>
      <c r="D61" s="5">
        <v>4</v>
      </c>
      <c r="E61" s="5">
        <v>2</v>
      </c>
      <c r="F61" s="5">
        <v>5</v>
      </c>
      <c r="G61" s="5">
        <v>7</v>
      </c>
      <c r="H61" s="8">
        <f t="shared" si="5"/>
        <v>42.5</v>
      </c>
      <c r="I61" s="3">
        <v>1</v>
      </c>
      <c r="J61" s="3">
        <f t="shared" si="6"/>
        <v>10</v>
      </c>
      <c r="K61" s="2">
        <v>0</v>
      </c>
      <c r="L61" s="3">
        <f t="shared" si="7"/>
        <v>0</v>
      </c>
      <c r="M61" s="7">
        <f t="shared" si="3"/>
        <v>52.5</v>
      </c>
    </row>
    <row r="62" spans="1:13" ht="15.75">
      <c r="A62" s="4">
        <f t="shared" si="4"/>
        <v>60</v>
      </c>
      <c r="B62" s="20" t="s">
        <v>206</v>
      </c>
      <c r="C62" s="5" t="s">
        <v>101</v>
      </c>
      <c r="D62" s="5">
        <v>4</v>
      </c>
      <c r="E62" s="5">
        <v>0</v>
      </c>
      <c r="F62" s="5">
        <v>1</v>
      </c>
      <c r="G62" s="5">
        <v>7</v>
      </c>
      <c r="H62" s="8">
        <f t="shared" si="5"/>
        <v>32.5</v>
      </c>
      <c r="I62" s="3">
        <v>1</v>
      </c>
      <c r="J62" s="3">
        <f t="shared" si="6"/>
        <v>10</v>
      </c>
      <c r="K62" s="2">
        <v>0</v>
      </c>
      <c r="L62" s="3">
        <f t="shared" si="7"/>
        <v>0</v>
      </c>
      <c r="M62" s="7">
        <f t="shared" si="3"/>
        <v>42.5</v>
      </c>
    </row>
    <row r="63" spans="1:13" ht="15.75">
      <c r="A63" s="4">
        <f t="shared" si="4"/>
        <v>61</v>
      </c>
      <c r="B63" s="20" t="s">
        <v>207</v>
      </c>
      <c r="C63" s="5" t="s">
        <v>107</v>
      </c>
      <c r="D63" s="5">
        <v>6</v>
      </c>
      <c r="E63" s="5">
        <v>0</v>
      </c>
      <c r="F63" s="5">
        <v>2</v>
      </c>
      <c r="G63" s="5">
        <v>5</v>
      </c>
      <c r="H63" s="8">
        <f t="shared" si="5"/>
        <v>35.5</v>
      </c>
      <c r="I63" s="3">
        <v>0</v>
      </c>
      <c r="J63" s="3">
        <f t="shared" si="6"/>
        <v>0</v>
      </c>
      <c r="K63" s="2">
        <v>0</v>
      </c>
      <c r="L63" s="3">
        <f t="shared" si="7"/>
        <v>0</v>
      </c>
      <c r="M63" s="7">
        <f t="shared" si="3"/>
        <v>35.5</v>
      </c>
    </row>
    <row r="64" spans="1:13" ht="15.75">
      <c r="A64" s="4">
        <f t="shared" si="4"/>
        <v>62</v>
      </c>
      <c r="B64" s="20" t="s">
        <v>208</v>
      </c>
      <c r="C64" s="5" t="s">
        <v>87</v>
      </c>
      <c r="D64" s="5">
        <v>6</v>
      </c>
      <c r="E64" s="5">
        <v>5</v>
      </c>
      <c r="F64" s="5">
        <v>4</v>
      </c>
      <c r="G64" s="5">
        <v>9</v>
      </c>
      <c r="H64" s="8">
        <f t="shared" si="5"/>
        <v>62.5</v>
      </c>
      <c r="I64" s="3">
        <v>1</v>
      </c>
      <c r="J64" s="3">
        <f t="shared" si="6"/>
        <v>10</v>
      </c>
      <c r="K64" s="2">
        <v>0</v>
      </c>
      <c r="L64" s="3">
        <f t="shared" si="7"/>
        <v>0</v>
      </c>
      <c r="M64" s="7">
        <f t="shared" si="3"/>
        <v>72.5</v>
      </c>
    </row>
    <row r="65" spans="1:13" ht="15.75">
      <c r="A65" s="4">
        <f t="shared" si="4"/>
        <v>63</v>
      </c>
      <c r="B65" s="20" t="s">
        <v>209</v>
      </c>
      <c r="C65" s="5" t="s">
        <v>109</v>
      </c>
      <c r="D65" s="5">
        <v>5</v>
      </c>
      <c r="E65" s="5">
        <v>5</v>
      </c>
      <c r="F65" s="5">
        <v>4</v>
      </c>
      <c r="G65" s="5">
        <v>4</v>
      </c>
      <c r="H65" s="8">
        <f t="shared" si="5"/>
        <v>46.5</v>
      </c>
      <c r="I65" s="3">
        <v>1</v>
      </c>
      <c r="J65" s="3">
        <f t="shared" si="6"/>
        <v>10</v>
      </c>
      <c r="K65" s="2">
        <v>0</v>
      </c>
      <c r="L65" s="3">
        <f t="shared" si="7"/>
        <v>0</v>
      </c>
      <c r="M65" s="7">
        <f aca="true" t="shared" si="8" ref="M65:M77">H65+J65+L65</f>
        <v>56.5</v>
      </c>
    </row>
    <row r="66" spans="1:13" ht="15.75">
      <c r="A66" s="4">
        <f t="shared" si="4"/>
        <v>64</v>
      </c>
      <c r="B66" s="20" t="s">
        <v>210</v>
      </c>
      <c r="C66" s="5" t="s">
        <v>110</v>
      </c>
      <c r="D66" s="5">
        <v>3</v>
      </c>
      <c r="E66" s="5">
        <v>0</v>
      </c>
      <c r="F66" s="5">
        <v>1</v>
      </c>
      <c r="G66" s="5">
        <v>4</v>
      </c>
      <c r="H66" s="8">
        <f t="shared" si="5"/>
        <v>21.5</v>
      </c>
      <c r="I66" s="3">
        <v>0</v>
      </c>
      <c r="J66" s="3">
        <f t="shared" si="6"/>
        <v>0</v>
      </c>
      <c r="K66" s="2">
        <v>0</v>
      </c>
      <c r="L66" s="3">
        <f t="shared" si="7"/>
        <v>0</v>
      </c>
      <c r="M66" s="7">
        <f t="shared" si="8"/>
        <v>21.5</v>
      </c>
    </row>
    <row r="67" spans="1:13" ht="15.75">
      <c r="A67" s="4">
        <f t="shared" si="4"/>
        <v>65</v>
      </c>
      <c r="B67" s="20" t="s">
        <v>211</v>
      </c>
      <c r="C67" s="5" t="s">
        <v>84</v>
      </c>
      <c r="D67" s="5">
        <v>4</v>
      </c>
      <c r="E67" s="5">
        <v>1</v>
      </c>
      <c r="F67" s="5">
        <v>3</v>
      </c>
      <c r="G67" s="5">
        <v>5</v>
      </c>
      <c r="H67" s="8">
        <f aca="true" t="shared" si="9" ref="H67:H77">10*((D67*$D$1)+(F67*$F$1)+(G67*$G$1)+(E67*$E$1))</f>
        <v>32.5</v>
      </c>
      <c r="I67" s="3">
        <v>1</v>
      </c>
      <c r="J67" s="3">
        <f aca="true" t="shared" si="10" ref="J67:J77">IF(I67=0,0,J$1)</f>
        <v>10</v>
      </c>
      <c r="K67" s="2">
        <v>0</v>
      </c>
      <c r="L67" s="3">
        <f aca="true" t="shared" si="11" ref="L67:L77">IF(K67=0,0,L$1)</f>
        <v>0</v>
      </c>
      <c r="M67" s="7">
        <f t="shared" si="8"/>
        <v>42.5</v>
      </c>
    </row>
    <row r="68" spans="1:13" ht="15.75">
      <c r="A68" s="4">
        <f t="shared" si="4"/>
        <v>66</v>
      </c>
      <c r="B68" s="20" t="s">
        <v>212</v>
      </c>
      <c r="C68" s="5" t="s">
        <v>111</v>
      </c>
      <c r="D68" s="5">
        <v>5</v>
      </c>
      <c r="E68" s="5">
        <v>3</v>
      </c>
      <c r="F68" s="5">
        <v>3</v>
      </c>
      <c r="G68" s="5">
        <v>7</v>
      </c>
      <c r="H68" s="8">
        <f t="shared" si="9"/>
        <v>46.99999999999999</v>
      </c>
      <c r="I68" s="3">
        <v>1</v>
      </c>
      <c r="J68" s="3">
        <f t="shared" si="10"/>
        <v>10</v>
      </c>
      <c r="K68" s="2">
        <v>1</v>
      </c>
      <c r="L68" s="3">
        <f t="shared" si="11"/>
        <v>5</v>
      </c>
      <c r="M68" s="7">
        <f t="shared" si="8"/>
        <v>61.99999999999999</v>
      </c>
    </row>
    <row r="69" spans="1:13" ht="15.75">
      <c r="A69" s="4">
        <f aca="true" t="shared" si="12" ref="A69:A77">A68+1</f>
        <v>67</v>
      </c>
      <c r="B69" s="20" t="s">
        <v>213</v>
      </c>
      <c r="C69" s="5" t="s">
        <v>113</v>
      </c>
      <c r="D69" s="5">
        <v>5</v>
      </c>
      <c r="E69" s="5">
        <v>1</v>
      </c>
      <c r="F69" s="5">
        <v>3</v>
      </c>
      <c r="G69" s="5">
        <v>8</v>
      </c>
      <c r="H69" s="8">
        <f t="shared" si="9"/>
        <v>43.5</v>
      </c>
      <c r="I69" s="3">
        <v>1</v>
      </c>
      <c r="J69" s="3">
        <f t="shared" si="10"/>
        <v>10</v>
      </c>
      <c r="K69" s="2">
        <v>0</v>
      </c>
      <c r="L69" s="3">
        <f t="shared" si="11"/>
        <v>0</v>
      </c>
      <c r="M69" s="7">
        <f t="shared" si="8"/>
        <v>53.5</v>
      </c>
    </row>
    <row r="70" spans="1:13" ht="15.75">
      <c r="A70" s="4">
        <f t="shared" si="12"/>
        <v>68</v>
      </c>
      <c r="B70" s="20" t="s">
        <v>214</v>
      </c>
      <c r="C70" s="5" t="s">
        <v>114</v>
      </c>
      <c r="D70" s="5">
        <v>3</v>
      </c>
      <c r="E70" s="5">
        <v>0</v>
      </c>
      <c r="F70" s="5">
        <v>0</v>
      </c>
      <c r="G70" s="5">
        <v>6</v>
      </c>
      <c r="H70" s="8">
        <f t="shared" si="9"/>
        <v>25.5</v>
      </c>
      <c r="I70" s="3">
        <v>1</v>
      </c>
      <c r="J70" s="3">
        <f t="shared" si="10"/>
        <v>10</v>
      </c>
      <c r="K70" s="2">
        <v>0</v>
      </c>
      <c r="L70" s="3">
        <f t="shared" si="11"/>
        <v>0</v>
      </c>
      <c r="M70" s="7">
        <f t="shared" si="8"/>
        <v>35.5</v>
      </c>
    </row>
    <row r="71" spans="1:13" ht="15.75">
      <c r="A71" s="4">
        <f t="shared" si="12"/>
        <v>69</v>
      </c>
      <c r="B71" s="20" t="s">
        <v>215</v>
      </c>
      <c r="C71" s="5" t="s">
        <v>87</v>
      </c>
      <c r="D71" s="5">
        <v>4</v>
      </c>
      <c r="E71" s="5">
        <v>3</v>
      </c>
      <c r="F71" s="5">
        <v>1</v>
      </c>
      <c r="G71" s="5">
        <v>5</v>
      </c>
      <c r="H71" s="8">
        <f t="shared" si="9"/>
        <v>36.5</v>
      </c>
      <c r="I71" s="3">
        <v>1</v>
      </c>
      <c r="J71" s="3">
        <f t="shared" si="10"/>
        <v>10</v>
      </c>
      <c r="K71" s="2">
        <v>0</v>
      </c>
      <c r="L71" s="3">
        <f t="shared" si="11"/>
        <v>0</v>
      </c>
      <c r="M71" s="7">
        <f t="shared" si="8"/>
        <v>46.5</v>
      </c>
    </row>
    <row r="72" spans="1:13" ht="15.75">
      <c r="A72" s="4">
        <f t="shared" si="12"/>
        <v>70</v>
      </c>
      <c r="B72" s="20" t="s">
        <v>216</v>
      </c>
      <c r="C72" s="5" t="s">
        <v>99</v>
      </c>
      <c r="D72" s="5">
        <v>2</v>
      </c>
      <c r="E72" s="5">
        <v>2</v>
      </c>
      <c r="F72" s="5">
        <v>2</v>
      </c>
      <c r="G72" s="5">
        <v>7</v>
      </c>
      <c r="H72" s="8">
        <f t="shared" si="9"/>
        <v>32.5</v>
      </c>
      <c r="I72" s="3">
        <v>1</v>
      </c>
      <c r="J72" s="3">
        <f t="shared" si="10"/>
        <v>10</v>
      </c>
      <c r="K72" s="2">
        <v>0</v>
      </c>
      <c r="L72" s="3">
        <f t="shared" si="11"/>
        <v>0</v>
      </c>
      <c r="M72" s="7">
        <f t="shared" si="8"/>
        <v>42.5</v>
      </c>
    </row>
    <row r="73" spans="1:13" ht="15.75">
      <c r="A73" s="4">
        <f t="shared" si="12"/>
        <v>71</v>
      </c>
      <c r="B73" s="20" t="s">
        <v>217</v>
      </c>
      <c r="C73" s="5" t="s">
        <v>98</v>
      </c>
      <c r="D73" s="5">
        <v>5</v>
      </c>
      <c r="E73" s="5">
        <v>4</v>
      </c>
      <c r="F73" s="5">
        <v>2</v>
      </c>
      <c r="G73" s="5">
        <v>8</v>
      </c>
      <c r="H73" s="8">
        <f t="shared" si="9"/>
        <v>51.5</v>
      </c>
      <c r="I73" s="3">
        <v>1</v>
      </c>
      <c r="J73" s="3">
        <f t="shared" si="10"/>
        <v>10</v>
      </c>
      <c r="K73" s="2">
        <v>0</v>
      </c>
      <c r="L73" s="3">
        <f t="shared" si="11"/>
        <v>0</v>
      </c>
      <c r="M73" s="7">
        <f t="shared" si="8"/>
        <v>61.5</v>
      </c>
    </row>
    <row r="74" spans="1:13" ht="15.75">
      <c r="A74" s="4">
        <f t="shared" si="12"/>
        <v>72</v>
      </c>
      <c r="B74" s="20" t="s">
        <v>218</v>
      </c>
      <c r="C74" s="5" t="s">
        <v>87</v>
      </c>
      <c r="D74" s="5">
        <v>5</v>
      </c>
      <c r="E74" s="5">
        <v>5</v>
      </c>
      <c r="F74" s="5">
        <v>5</v>
      </c>
      <c r="G74" s="5">
        <v>6</v>
      </c>
      <c r="H74" s="8">
        <f t="shared" si="9"/>
        <v>52.5</v>
      </c>
      <c r="I74" s="3">
        <v>1</v>
      </c>
      <c r="J74" s="3">
        <f t="shared" si="10"/>
        <v>10</v>
      </c>
      <c r="K74" s="2">
        <v>0</v>
      </c>
      <c r="L74" s="3">
        <f t="shared" si="11"/>
        <v>0</v>
      </c>
      <c r="M74" s="7">
        <f t="shared" si="8"/>
        <v>62.5</v>
      </c>
    </row>
    <row r="75" spans="1:13" ht="15.75">
      <c r="A75" s="4">
        <f t="shared" si="12"/>
        <v>73</v>
      </c>
      <c r="B75" s="20" t="s">
        <v>219</v>
      </c>
      <c r="C75" s="5" t="s">
        <v>81</v>
      </c>
      <c r="D75" s="5">
        <v>7</v>
      </c>
      <c r="E75" s="5">
        <v>0</v>
      </c>
      <c r="F75" s="5">
        <v>5</v>
      </c>
      <c r="G75" s="5">
        <v>6</v>
      </c>
      <c r="H75" s="8">
        <f t="shared" si="9"/>
        <v>44.49999999999999</v>
      </c>
      <c r="I75" s="5">
        <v>1</v>
      </c>
      <c r="J75" s="5">
        <f t="shared" si="10"/>
        <v>10</v>
      </c>
      <c r="K75" s="5">
        <v>0</v>
      </c>
      <c r="L75" s="5">
        <f t="shared" si="11"/>
        <v>0</v>
      </c>
      <c r="M75" s="7">
        <f t="shared" si="8"/>
        <v>54.49999999999999</v>
      </c>
    </row>
    <row r="76" spans="1:13" ht="15.75">
      <c r="A76" s="4">
        <f t="shared" si="12"/>
        <v>74</v>
      </c>
      <c r="B76" s="20" t="s">
        <v>220</v>
      </c>
      <c r="C76" s="5" t="s">
        <v>125</v>
      </c>
      <c r="D76" s="5">
        <v>4</v>
      </c>
      <c r="E76" s="5">
        <v>3</v>
      </c>
      <c r="F76" s="5">
        <v>2</v>
      </c>
      <c r="G76" s="5">
        <v>4</v>
      </c>
      <c r="H76" s="8">
        <f t="shared" si="9"/>
        <v>34.99999999999999</v>
      </c>
      <c r="I76" s="5">
        <v>0</v>
      </c>
      <c r="J76" s="5">
        <f t="shared" si="10"/>
        <v>0</v>
      </c>
      <c r="K76" s="5">
        <v>0</v>
      </c>
      <c r="L76" s="5">
        <f t="shared" si="11"/>
        <v>0</v>
      </c>
      <c r="M76" s="7">
        <f t="shared" si="8"/>
        <v>34.99999999999999</v>
      </c>
    </row>
    <row r="77" spans="1:13" ht="15.75">
      <c r="A77" s="4">
        <f t="shared" si="12"/>
        <v>75</v>
      </c>
      <c r="B77" s="20" t="s">
        <v>221</v>
      </c>
      <c r="C77" s="3" t="s">
        <v>126</v>
      </c>
      <c r="D77" s="5">
        <v>6</v>
      </c>
      <c r="E77" s="5">
        <v>1</v>
      </c>
      <c r="F77" s="5">
        <v>2</v>
      </c>
      <c r="G77" s="5">
        <v>7</v>
      </c>
      <c r="H77" s="8">
        <f t="shared" si="9"/>
        <v>43.5</v>
      </c>
      <c r="I77" s="5">
        <v>0</v>
      </c>
      <c r="J77" s="5">
        <f t="shared" si="10"/>
        <v>0</v>
      </c>
      <c r="K77" s="5">
        <v>0</v>
      </c>
      <c r="L77" s="5">
        <f t="shared" si="11"/>
        <v>0</v>
      </c>
      <c r="M77" s="7">
        <f t="shared" si="8"/>
        <v>43.5</v>
      </c>
    </row>
  </sheetData>
  <mergeCells count="3">
    <mergeCell ref="I2:J2"/>
    <mergeCell ref="K2:L2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D7" sqref="D7"/>
    </sheetView>
  </sheetViews>
  <sheetFormatPr defaultColWidth="9.140625" defaultRowHeight="15"/>
  <cols>
    <col min="1" max="1" width="25.00390625" style="1" customWidth="1"/>
    <col min="2" max="2" width="71.421875" style="1" customWidth="1"/>
    <col min="3" max="3" width="6.57421875" style="1" customWidth="1"/>
    <col min="4" max="16384" width="9.140625" style="1" customWidth="1"/>
  </cols>
  <sheetData>
    <row r="1" spans="1:3" s="10" customFormat="1" ht="15">
      <c r="A1" s="11" t="str">
        <f>Valutazione!B2</f>
        <v>Azienda</v>
      </c>
      <c r="B1" s="11" t="s">
        <v>3</v>
      </c>
      <c r="C1" s="11" t="s">
        <v>117</v>
      </c>
    </row>
    <row r="2" spans="1:3" ht="15">
      <c r="A2" s="1" t="s">
        <v>127</v>
      </c>
      <c r="B2" s="9" t="s">
        <v>140</v>
      </c>
      <c r="C2" s="12">
        <v>92.99999999999999</v>
      </c>
    </row>
    <row r="3" spans="1:3" ht="38.25">
      <c r="A3" s="1" t="s">
        <v>128</v>
      </c>
      <c r="B3" s="9" t="s">
        <v>116</v>
      </c>
      <c r="C3" s="12">
        <v>89.5</v>
      </c>
    </row>
    <row r="4" spans="1:3" ht="15">
      <c r="A4" s="1" t="s">
        <v>134</v>
      </c>
      <c r="B4" s="9" t="s">
        <v>142</v>
      </c>
      <c r="C4" s="12">
        <v>84</v>
      </c>
    </row>
    <row r="5" spans="1:3" ht="25.5">
      <c r="A5" s="1" t="s">
        <v>135</v>
      </c>
      <c r="B5" s="9" t="s">
        <v>143</v>
      </c>
      <c r="C5" s="12">
        <v>79</v>
      </c>
    </row>
    <row r="6" spans="1:3" ht="25.5">
      <c r="A6" s="1" t="s">
        <v>129</v>
      </c>
      <c r="B6" s="9" t="s">
        <v>103</v>
      </c>
      <c r="C6" s="12">
        <v>79</v>
      </c>
    </row>
    <row r="7" spans="1:3" ht="15">
      <c r="A7" s="1" t="s">
        <v>130</v>
      </c>
      <c r="B7" s="9" t="s">
        <v>137</v>
      </c>
      <c r="C7" s="12">
        <v>75.5</v>
      </c>
    </row>
    <row r="8" spans="1:3" ht="15">
      <c r="A8" s="1" t="s">
        <v>131</v>
      </c>
      <c r="B8" s="9" t="s">
        <v>141</v>
      </c>
      <c r="C8" s="12">
        <v>75.5</v>
      </c>
    </row>
    <row r="9" spans="1:3" ht="15">
      <c r="A9" s="1" t="s">
        <v>136</v>
      </c>
      <c r="B9" s="9" t="s">
        <v>144</v>
      </c>
      <c r="C9" s="12">
        <v>75</v>
      </c>
    </row>
    <row r="10" spans="1:3" ht="38.25">
      <c r="A10" s="1" t="s">
        <v>132</v>
      </c>
      <c r="B10" s="9" t="s">
        <v>138</v>
      </c>
      <c r="C10" s="12">
        <v>74.5</v>
      </c>
    </row>
    <row r="11" spans="1:3" ht="15">
      <c r="A11" s="1" t="s">
        <v>133</v>
      </c>
      <c r="B11" s="9" t="s">
        <v>139</v>
      </c>
      <c r="C11" s="12">
        <v>74.5</v>
      </c>
    </row>
    <row r="12" spans="1:3" ht="15">
      <c r="A12" s="1" t="s">
        <v>4</v>
      </c>
      <c r="B12" s="9" t="s">
        <v>115</v>
      </c>
      <c r="C12" s="12">
        <v>74</v>
      </c>
    </row>
    <row r="13" spans="1:3" ht="25.5">
      <c r="A13" s="1" t="s">
        <v>1</v>
      </c>
      <c r="B13" s="9" t="s">
        <v>6</v>
      </c>
      <c r="C13" s="12">
        <v>73.5</v>
      </c>
    </row>
    <row r="14" spans="1:3" ht="25.5">
      <c r="A14" s="1" t="s">
        <v>5</v>
      </c>
      <c r="B14" s="9" t="s">
        <v>108</v>
      </c>
      <c r="C14" s="12">
        <v>72.5</v>
      </c>
    </row>
    <row r="15" spans="1:3" ht="15">
      <c r="A15" s="1" t="s">
        <v>0</v>
      </c>
      <c r="B15" s="9" t="s">
        <v>95</v>
      </c>
      <c r="C15" s="12">
        <v>72</v>
      </c>
    </row>
    <row r="16" spans="1:3" ht="15">
      <c r="A16" s="1" t="s">
        <v>89</v>
      </c>
      <c r="B16" s="9" t="s">
        <v>90</v>
      </c>
      <c r="C16" s="12">
        <v>71.5</v>
      </c>
    </row>
    <row r="17" spans="2:3" ht="15">
      <c r="B17" s="9"/>
      <c r="C17" s="12"/>
    </row>
    <row r="18" spans="2:3" ht="15">
      <c r="B18" s="9"/>
      <c r="C18" s="12"/>
    </row>
    <row r="19" spans="2:3" ht="15">
      <c r="B19" s="9"/>
      <c r="C19" s="12"/>
    </row>
    <row r="20" spans="2:3" ht="15">
      <c r="B20" s="9"/>
      <c r="C20" s="12"/>
    </row>
    <row r="21" spans="2:3" ht="15">
      <c r="B21" s="9"/>
      <c r="C21" s="12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N20"/>
  <sheetViews>
    <sheetView tabSelected="1" workbookViewId="0" topLeftCell="A1">
      <selection activeCell="R32" sqref="R32"/>
    </sheetView>
  </sheetViews>
  <sheetFormatPr defaultColWidth="9.140625" defaultRowHeight="15"/>
  <cols>
    <col min="1" max="1" width="2.8515625" style="20" bestFit="1" customWidth="1"/>
    <col min="2" max="2" width="20.57421875" style="20" customWidth="1"/>
    <col min="3" max="3" width="7.00390625" style="20" customWidth="1"/>
    <col min="4" max="4" width="33.140625" style="20" bestFit="1" customWidth="1"/>
    <col min="5" max="5" width="8.28125" style="20" bestFit="1" customWidth="1"/>
    <col min="6" max="7" width="2.8515625" style="20" bestFit="1" customWidth="1"/>
    <col min="8" max="8" width="16.00390625" style="20" bestFit="1" customWidth="1"/>
    <col min="9" max="9" width="7.00390625" style="20" bestFit="1" customWidth="1"/>
    <col min="10" max="10" width="8.28125" style="20" bestFit="1" customWidth="1"/>
    <col min="11" max="11" width="7.7109375" style="20" bestFit="1" customWidth="1"/>
    <col min="12" max="12" width="6.7109375" style="20" bestFit="1" customWidth="1"/>
    <col min="13" max="13" width="6.8515625" style="20" customWidth="1"/>
    <col min="14" max="14" width="5.57421875" style="20" bestFit="1" customWidth="1"/>
    <col min="15" max="16" width="9.140625" style="20" customWidth="1"/>
    <col min="17" max="17" width="33.140625" style="20" bestFit="1" customWidth="1"/>
    <col min="18" max="18" width="8.28125" style="20" customWidth="1"/>
    <col min="19" max="16384" width="9.140625" style="20" customWidth="1"/>
  </cols>
  <sheetData>
    <row r="3" spans="4:14" ht="15">
      <c r="D3" s="32" t="s">
        <v>231</v>
      </c>
      <c r="E3" s="32" t="s">
        <v>232</v>
      </c>
      <c r="H3" s="34" t="s">
        <v>145</v>
      </c>
      <c r="I3" s="35">
        <v>0.25</v>
      </c>
      <c r="J3" s="36">
        <v>0.35</v>
      </c>
      <c r="K3" s="36">
        <v>0.1</v>
      </c>
      <c r="L3" s="36">
        <v>0.1</v>
      </c>
      <c r="M3" s="36">
        <v>0.2</v>
      </c>
      <c r="N3" s="36">
        <f>SUM(I3:M3)</f>
        <v>1</v>
      </c>
    </row>
    <row r="4" spans="4:14" ht="15">
      <c r="D4" t="s">
        <v>223</v>
      </c>
      <c r="E4" t="s">
        <v>233</v>
      </c>
      <c r="G4" s="29" t="s">
        <v>7</v>
      </c>
      <c r="H4" s="29" t="s">
        <v>227</v>
      </c>
      <c r="I4" s="29" t="str">
        <f>'Mercati Obiettivo'!E4</f>
        <v>Pcomp</v>
      </c>
      <c r="J4" s="29" t="str">
        <f>'Mercati Obiettivo'!E5</f>
        <v>Dimens.</v>
      </c>
      <c r="K4" s="29" t="str">
        <f>'Mercati Obiettivo'!E6</f>
        <v>SviProd</v>
      </c>
      <c r="L4" s="29" t="str">
        <f>'Mercati Obiettivo'!E7</f>
        <v>Distrib.</v>
      </c>
      <c r="M4" s="38" t="str">
        <f>'Mercati Obiettivo'!E8</f>
        <v>Profit</v>
      </c>
      <c r="N4" s="39" t="s">
        <v>117</v>
      </c>
    </row>
    <row r="5" spans="4:14" ht="15">
      <c r="D5" t="s">
        <v>224</v>
      </c>
      <c r="E5" t="s">
        <v>234</v>
      </c>
      <c r="G5" s="30">
        <v>1</v>
      </c>
      <c r="H5" s="33" t="s">
        <v>228</v>
      </c>
      <c r="I5" s="20">
        <v>9</v>
      </c>
      <c r="J5" s="20">
        <v>7</v>
      </c>
      <c r="K5" s="20">
        <v>3</v>
      </c>
      <c r="L5" s="20">
        <v>4</v>
      </c>
      <c r="M5" s="20">
        <v>5</v>
      </c>
      <c r="N5" s="37">
        <f>10*((I5*$I$3)+(J5*$J$3)+(K5*$K$3)+(L5*$L$3)+(M5*$M$3))</f>
        <v>63.99999999999999</v>
      </c>
    </row>
    <row r="6" spans="4:14" ht="15">
      <c r="D6" t="s">
        <v>225</v>
      </c>
      <c r="E6" t="s">
        <v>235</v>
      </c>
      <c r="G6" s="30">
        <f>G5+1</f>
        <v>2</v>
      </c>
      <c r="H6" s="33" t="s">
        <v>229</v>
      </c>
      <c r="I6" s="20">
        <v>4</v>
      </c>
      <c r="J6" s="20">
        <v>4</v>
      </c>
      <c r="K6" s="20">
        <v>9</v>
      </c>
      <c r="L6" s="20">
        <v>9</v>
      </c>
      <c r="M6" s="20">
        <v>9</v>
      </c>
      <c r="N6" s="37">
        <f>10*((I6*$I$3)+(J6*$J$3)+(K6*$K$3)+(L6*$L$3)+(M6*$M$3))</f>
        <v>60</v>
      </c>
    </row>
    <row r="7" spans="4:14" ht="15">
      <c r="D7" t="s">
        <v>226</v>
      </c>
      <c r="E7" t="s">
        <v>238</v>
      </c>
      <c r="G7" s="30">
        <f aca="true" t="shared" si="0" ref="G7:G8">G6+1</f>
        <v>3</v>
      </c>
      <c r="H7" s="33" t="s">
        <v>119</v>
      </c>
      <c r="I7" s="20">
        <v>8</v>
      </c>
      <c r="J7" s="20">
        <v>2</v>
      </c>
      <c r="K7" s="20">
        <v>7</v>
      </c>
      <c r="L7" s="20">
        <v>5</v>
      </c>
      <c r="M7" s="20">
        <v>10</v>
      </c>
      <c r="N7" s="37">
        <f>10*((I7*$I$3)+(J7*$J$3)+(K7*$K$3)+(L7*$L$3)+(M7*$M$3))</f>
        <v>59</v>
      </c>
    </row>
    <row r="8" spans="4:14" ht="15">
      <c r="D8" t="s">
        <v>236</v>
      </c>
      <c r="E8" t="s">
        <v>237</v>
      </c>
      <c r="G8" s="30">
        <f t="shared" si="0"/>
        <v>4</v>
      </c>
      <c r="H8" s="33" t="s">
        <v>230</v>
      </c>
      <c r="I8" s="20">
        <v>3</v>
      </c>
      <c r="J8" s="20">
        <v>2</v>
      </c>
      <c r="K8" s="20">
        <v>6</v>
      </c>
      <c r="L8" s="20">
        <v>6</v>
      </c>
      <c r="M8" s="20">
        <v>6</v>
      </c>
      <c r="N8" s="37">
        <f>10*((I8*$I$3)+(J8*$J$3)+(K8*$K$3)+(L8*$L$3)+(M8*$M$3))</f>
        <v>38.5</v>
      </c>
    </row>
    <row r="9" ht="15"/>
    <row r="10" ht="15"/>
    <row r="11" spans="2:4" ht="15">
      <c r="B11"/>
      <c r="C11"/>
      <c r="D11"/>
    </row>
    <row r="12" ht="15"/>
    <row r="13" ht="15"/>
    <row r="14" ht="15"/>
    <row r="15" ht="15"/>
    <row r="16" ht="15">
      <c r="A16" s="31"/>
    </row>
    <row r="17" ht="15">
      <c r="A17" s="31"/>
    </row>
    <row r="18" ht="15">
      <c r="A18" s="31"/>
    </row>
    <row r="19" ht="15">
      <c r="A19" s="31"/>
    </row>
    <row r="20" ht="15">
      <c r="A20" s="3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giusy</dc:creator>
  <cp:keywords/>
  <dc:description/>
  <cp:lastModifiedBy>Microsoft</cp:lastModifiedBy>
  <dcterms:created xsi:type="dcterms:W3CDTF">2013-07-17T08:47:54Z</dcterms:created>
  <dcterms:modified xsi:type="dcterms:W3CDTF">2016-01-30T13:35:07Z</dcterms:modified>
  <cp:category/>
  <cp:version/>
  <cp:contentType/>
  <cp:contentStatus/>
</cp:coreProperties>
</file>